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01_Company_Overview" sheetId="1" state="visible" r:id="rId1"/>
    <sheet xmlns:r="http://schemas.openxmlformats.org/officeDocument/2006/relationships" name="02_Legal_Corporate" sheetId="2" state="visible" r:id="rId2"/>
    <sheet xmlns:r="http://schemas.openxmlformats.org/officeDocument/2006/relationships" name="03_KPI_Pyramid" sheetId="3" state="visible" r:id="rId3"/>
    <sheet xmlns:r="http://schemas.openxmlformats.org/officeDocument/2006/relationships" name="04_Financial_Model" sheetId="4" state="visible" r:id="rId4"/>
    <sheet xmlns:r="http://schemas.openxmlformats.org/officeDocument/2006/relationships" name="05_Business_Plan" sheetId="5" state="visible" r:id="rId5"/>
    <sheet xmlns:r="http://schemas.openxmlformats.org/officeDocument/2006/relationships" name="06_Operations_Equipment" sheetId="6" state="visible" r:id="rId6"/>
    <sheet xmlns:r="http://schemas.openxmlformats.org/officeDocument/2006/relationships" name="07_Agent_QA_Prompt_Corrections" sheetId="7" state="visible" r:id="rId7"/>
  </sheets>
  <definedNames/>
  <calcPr calcId="124519" fullCalcOnLoad="1"/>
</workbook>
</file>

<file path=xl/styles.xml><?xml version="1.0" encoding="utf-8"?>
<styleSheet xmlns="http://schemas.openxmlformats.org/spreadsheetml/2006/main">
  <numFmts count="6">
    <numFmt numFmtId="164" formatCode="0.0%"/>
    <numFmt numFmtId="165" formatCode="$#,##0.0;($#,##0.0);&quot;-&quot;"/>
    <numFmt numFmtId="166" formatCode="$#,##0.0"/>
    <numFmt numFmtId="167" formatCode="$#,##0"/>
    <numFmt numFmtId="168" formatCode="$#,##0.00"/>
    <numFmt numFmtId="169" formatCode="0&quot;%&quot;"/>
  </numFmts>
  <fonts count="15">
    <font>
      <name val="Calibri"/>
      <family val="2"/>
      <color theme="1"/>
      <sz val="11"/>
      <scheme val="minor"/>
    </font>
    <font>
      <name val="Arial"/>
      <b val="1"/>
      <color rgb="00FFFFFF"/>
      <sz val="16"/>
    </font>
    <font>
      <name val="Arial"/>
      <b val="1"/>
      <color rgb="00FFFFFF"/>
      <sz val="11"/>
    </font>
    <font>
      <name val="Arial"/>
      <b val="1"/>
      <color rgb="00FFFFFF"/>
      <sz val="9"/>
    </font>
    <font>
      <name val="Arial"/>
      <b val="1"/>
      <color rgb="001B3A6B"/>
      <sz val="9"/>
    </font>
    <font>
      <name val="Arial"/>
      <b val="1"/>
      <color rgb="00374151"/>
      <sz val="9"/>
    </font>
    <font>
      <name val="Arial"/>
      <color rgb="00000000"/>
      <sz val="9"/>
    </font>
    <font>
      <name val="Arial"/>
      <b val="1"/>
      <color rgb="00FFFFFF"/>
      <sz val="13"/>
    </font>
    <font>
      <name val="Arial"/>
      <b val="1"/>
      <color rgb="00FFFFFF"/>
      <sz val="10"/>
    </font>
    <font>
      <name val="Arial"/>
      <b val="1"/>
      <color rgb="00000000"/>
      <sz val="9"/>
    </font>
    <font>
      <name val="Arial"/>
      <sz val="9"/>
    </font>
    <font>
      <name val="Arial"/>
      <i val="1"/>
      <color rgb="006B7280"/>
      <sz val="8"/>
    </font>
    <font>
      <name val="Arial"/>
      <b val="1"/>
      <sz val="9"/>
    </font>
    <font>
      <name val="Arial"/>
      <color rgb="001B3A6B"/>
      <sz val="9"/>
    </font>
    <font>
      <name val="Arial"/>
      <color rgb="006B7280"/>
      <sz val="8"/>
    </font>
  </fonts>
  <fills count="16">
    <fill>
      <patternFill/>
    </fill>
    <fill>
      <patternFill patternType="gray125"/>
    </fill>
    <fill>
      <patternFill patternType="solid">
        <fgColor rgb="001B3A6B"/>
      </patternFill>
    </fill>
    <fill>
      <patternFill patternType="solid">
        <fgColor rgb="002E5FA3"/>
      </patternFill>
    </fill>
    <fill>
      <patternFill patternType="solid">
        <fgColor rgb="008A9BB5"/>
      </patternFill>
    </fill>
    <fill>
      <patternFill patternType="solid">
        <fgColor rgb="00D5DCE8"/>
      </patternFill>
    </fill>
    <fill>
      <patternFill patternType="solid">
        <fgColor rgb="00EBF0FA"/>
      </patternFill>
    </fill>
    <fill>
      <patternFill patternType="solid">
        <fgColor rgb="00FFF8EB"/>
      </patternFill>
    </fill>
    <fill>
      <patternFill patternType="solid">
        <fgColor rgb="00E8F5E9"/>
      </patternFill>
    </fill>
    <fill>
      <patternFill patternType="solid">
        <fgColor rgb="00FEF9E7"/>
      </patternFill>
    </fill>
    <fill>
      <patternFill patternType="solid">
        <fgColor rgb="00F5EBFF"/>
      </patternFill>
    </fill>
    <fill>
      <patternFill patternType="solid">
        <fgColor rgb="00FDECEA"/>
      </patternFill>
    </fill>
    <fill>
      <patternFill patternType="solid">
        <fgColor rgb="00E8F0FE"/>
      </patternFill>
    </fill>
    <fill>
      <patternFill patternType="solid">
        <fgColor rgb="00EBF3FD"/>
      </patternFill>
    </fill>
    <fill>
      <patternFill patternType="solid">
        <fgColor rgb="00FFF3CD"/>
      </patternFill>
    </fill>
    <fill>
      <patternFill patternType="solid">
        <fgColor rgb="00D4EDDA"/>
      </patternFill>
    </fill>
  </fills>
  <borders count="6">
    <border>
      <left/>
      <right/>
      <top/>
      <bottom/>
      <diagonal/>
    </border>
    <border>
      <left style="thin">
        <color rgb="00C0C8D8"/>
      </left>
      <right style="thin">
        <color rgb="00C0C8D8"/>
      </right>
      <top style="thin">
        <color rgb="00C0C8D8"/>
      </top>
      <bottom style="thin">
        <color rgb="00C0C8D8"/>
      </bottom>
    </border>
    <border>
      <left/>
      <right/>
      <top style="thin">
        <color rgb="00C0C8D8"/>
      </top>
      <bottom/>
      <diagonal/>
    </border>
    <border>
      <left/>
      <right style="thin">
        <color rgb="00C0C8D8"/>
      </right>
      <top style="thin">
        <color rgb="00C0C8D8"/>
      </top>
      <bottom/>
      <diagonal/>
    </border>
    <border>
      <left/>
      <right/>
      <top style="thin">
        <color rgb="00C0C8D8"/>
      </top>
      <bottom style="thin">
        <color rgb="00C0C8D8"/>
      </bottom>
      <diagonal/>
    </border>
    <border>
      <left/>
      <right style="thin">
        <color rgb="00C0C8D8"/>
      </right>
      <top style="thin">
        <color rgb="00C0C8D8"/>
      </top>
      <bottom style="thin">
        <color rgb="00C0C8D8"/>
      </bottom>
      <diagonal/>
    </border>
  </borders>
  <cellStyleXfs count="1">
    <xf numFmtId="0" fontId="0" fillId="0" borderId="0"/>
  </cellStyleXfs>
  <cellXfs count="137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center" vertical="center" wrapText="1"/>
    </xf>
    <xf numFmtId="0" fontId="3" fillId="4" borderId="0" applyAlignment="1" pivotButton="0" quotePrefix="0" xfId="0">
      <alignment horizontal="center" vertical="center" wrapText="1"/>
    </xf>
    <xf numFmtId="0" fontId="4" fillId="5" borderId="0" applyAlignment="1" pivotButton="0" quotePrefix="0" xfId="0">
      <alignment horizontal="left" vertical="center"/>
    </xf>
    <xf numFmtId="0" fontId="5" fillId="6" borderId="1" pivotButton="0" quotePrefix="0" xfId="0"/>
    <xf numFmtId="0" fontId="6" fillId="6" borderId="1" applyAlignment="1" pivotButton="0" quotePrefix="0" xfId="0">
      <alignment vertical="top" wrapText="1"/>
    </xf>
    <xf numFmtId="0" fontId="5" fillId="0" borderId="1" pivotButton="0" quotePrefix="0" xfId="0"/>
    <xf numFmtId="0" fontId="6" fillId="0" borderId="1" applyAlignment="1" pivotButton="0" quotePrefix="0" xfId="0">
      <alignment vertical="top" wrapText="1"/>
    </xf>
    <xf numFmtId="0" fontId="7" fillId="2" borderId="0" applyAlignment="1" pivotButton="0" quotePrefix="0" xfId="0">
      <alignment horizontal="center" vertical="center" wrapText="1"/>
    </xf>
    <xf numFmtId="0" fontId="3" fillId="3" borderId="0" applyAlignment="1" pivotButton="0" quotePrefix="0" xfId="0">
      <alignment horizontal="center" vertical="center" wrapText="1"/>
    </xf>
    <xf numFmtId="0" fontId="8" fillId="3" borderId="0" applyAlignment="1" pivotButton="0" quotePrefix="0" xfId="0">
      <alignment horizontal="center" vertical="center" wrapText="1"/>
    </xf>
    <xf numFmtId="0" fontId="3" fillId="3" borderId="1" applyAlignment="1" pivotButton="0" quotePrefix="0" xfId="0">
      <alignment horizontal="center" vertical="center" wrapText="1"/>
    </xf>
    <xf numFmtId="0" fontId="6" fillId="0" borderId="1" applyAlignment="1" pivotButton="0" quotePrefix="0" xfId="0">
      <alignment horizontal="left" vertical="center" wrapText="1"/>
    </xf>
    <xf numFmtId="0" fontId="6" fillId="0" borderId="1" applyAlignment="1" pivotButton="0" quotePrefix="0" xfId="0">
      <alignment horizontal="left" vertical="center"/>
    </xf>
    <xf numFmtId="0" fontId="6" fillId="0" borderId="1" applyAlignment="1" pivotButton="0" quotePrefix="0" xfId="0">
      <alignment horizontal="center" vertical="center"/>
    </xf>
    <xf numFmtId="9" fontId="6" fillId="0" borderId="1" applyAlignment="1" pivotButton="0" quotePrefix="0" xfId="0">
      <alignment horizontal="center" vertical="center"/>
    </xf>
    <xf numFmtId="0" fontId="6" fillId="0" borderId="1" applyAlignment="1" pivotButton="0" quotePrefix="0" xfId="0">
      <alignment horizontal="center" vertical="center" wrapText="1"/>
    </xf>
    <xf numFmtId="0" fontId="6" fillId="6" borderId="1" applyAlignment="1" pivotButton="0" quotePrefix="0" xfId="0">
      <alignment horizontal="left" vertical="center" wrapText="1"/>
    </xf>
    <xf numFmtId="0" fontId="6" fillId="6" borderId="1" applyAlignment="1" pivotButton="0" quotePrefix="0" xfId="0">
      <alignment horizontal="left" vertical="center"/>
    </xf>
    <xf numFmtId="0" fontId="6" fillId="6" borderId="1" applyAlignment="1" pivotButton="0" quotePrefix="0" xfId="0">
      <alignment horizontal="center" vertical="center"/>
    </xf>
    <xf numFmtId="9" fontId="6" fillId="6" borderId="1" applyAlignment="1" pivotButton="0" quotePrefix="0" xfId="0">
      <alignment horizontal="center" vertical="center"/>
    </xf>
    <xf numFmtId="0" fontId="6" fillId="6" borderId="1" applyAlignment="1" pivotButton="0" quotePrefix="0" xfId="0">
      <alignment horizontal="center" vertical="center" wrapText="1"/>
    </xf>
    <xf numFmtId="0" fontId="9" fillId="5" borderId="1" applyAlignment="1" pivotButton="0" quotePrefix="0" xfId="0">
      <alignment horizontal="left" vertical="center" wrapText="1"/>
    </xf>
    <xf numFmtId="0" fontId="9" fillId="5" borderId="1" applyAlignment="1" pivotButton="0" quotePrefix="0" xfId="0">
      <alignment horizontal="left" vertical="center"/>
    </xf>
    <xf numFmtId="0" fontId="9" fillId="5" borderId="1" applyAlignment="1" pivotButton="0" quotePrefix="0" xfId="0">
      <alignment horizontal="center" vertical="center"/>
    </xf>
    <xf numFmtId="0" fontId="9" fillId="5" borderId="1" applyAlignment="1" pivotButton="0" quotePrefix="0" xfId="0">
      <alignment horizontal="center" vertical="center" wrapText="1"/>
    </xf>
    <xf numFmtId="0" fontId="4" fillId="0" borderId="1" pivotButton="0" quotePrefix="0" xfId="0"/>
    <xf numFmtId="0" fontId="4" fillId="6" borderId="1" pivotButton="0" quotePrefix="0" xfId="0"/>
    <xf numFmtId="0" fontId="3" fillId="2" borderId="1" applyAlignment="1" pivotButton="0" quotePrefix="0" xfId="0">
      <alignment horizontal="center" vertical="center" wrapText="1"/>
    </xf>
    <xf numFmtId="0" fontId="10" fillId="6" borderId="1" applyAlignment="1" pivotButton="0" quotePrefix="0" xfId="0">
      <alignment horizontal="center"/>
    </xf>
    <xf numFmtId="164" fontId="6" fillId="6" borderId="1" applyAlignment="1" pivotButton="0" quotePrefix="0" xfId="0">
      <alignment horizontal="center" vertical="center"/>
    </xf>
    <xf numFmtId="0" fontId="6" fillId="7" borderId="1" applyAlignment="1" pivotButton="0" quotePrefix="0" xfId="0">
      <alignment horizontal="left" vertical="center"/>
    </xf>
    <xf numFmtId="0" fontId="6" fillId="7" borderId="1" applyAlignment="1" pivotButton="0" quotePrefix="0" xfId="0">
      <alignment horizontal="left" vertical="center" wrapText="1"/>
    </xf>
    <xf numFmtId="0" fontId="6" fillId="7" borderId="1" applyAlignment="1" pivotButton="0" quotePrefix="0" xfId="0">
      <alignment horizontal="center" vertical="center"/>
    </xf>
    <xf numFmtId="164" fontId="6" fillId="7" borderId="1" applyAlignment="1" pivotButton="0" quotePrefix="0" xfId="0">
      <alignment horizontal="center" vertical="center"/>
    </xf>
    <xf numFmtId="0" fontId="6" fillId="7" borderId="1" applyAlignment="1" pivotButton="0" quotePrefix="0" xfId="0">
      <alignment horizontal="center" vertical="center" wrapText="1"/>
    </xf>
    <xf numFmtId="0" fontId="10" fillId="7" borderId="1" applyAlignment="1" pivotButton="0" quotePrefix="0" xfId="0">
      <alignment horizontal="center"/>
    </xf>
    <xf numFmtId="0" fontId="6" fillId="8" borderId="1" applyAlignment="1" pivotButton="0" quotePrefix="0" xfId="0">
      <alignment horizontal="left" vertical="center"/>
    </xf>
    <xf numFmtId="0" fontId="6" fillId="8" borderId="1" applyAlignment="1" pivotButton="0" quotePrefix="0" xfId="0">
      <alignment horizontal="left" vertical="center" wrapText="1"/>
    </xf>
    <xf numFmtId="0" fontId="6" fillId="8" borderId="1" applyAlignment="1" pivotButton="0" quotePrefix="0" xfId="0">
      <alignment horizontal="center" vertical="center"/>
    </xf>
    <xf numFmtId="164" fontId="6" fillId="8" borderId="1" applyAlignment="1" pivotButton="0" quotePrefix="0" xfId="0">
      <alignment horizontal="center" vertical="center"/>
    </xf>
    <xf numFmtId="0" fontId="10" fillId="8" borderId="1" applyAlignment="1" pivotButton="0" quotePrefix="0" xfId="0">
      <alignment horizontal="center"/>
    </xf>
    <xf numFmtId="0" fontId="6" fillId="8" borderId="1" applyAlignment="1" pivotButton="0" quotePrefix="0" xfId="0">
      <alignment horizontal="center" vertical="center" wrapText="1"/>
    </xf>
    <xf numFmtId="0" fontId="6" fillId="9" borderId="1" applyAlignment="1" pivotButton="0" quotePrefix="0" xfId="0">
      <alignment horizontal="left" vertical="center"/>
    </xf>
    <xf numFmtId="0" fontId="6" fillId="9" borderId="1" applyAlignment="1" pivotButton="0" quotePrefix="0" xfId="0">
      <alignment horizontal="left" vertical="center" wrapText="1"/>
    </xf>
    <xf numFmtId="0" fontId="6" fillId="9" borderId="1" applyAlignment="1" pivotButton="0" quotePrefix="0" xfId="0">
      <alignment horizontal="center" vertical="center"/>
    </xf>
    <xf numFmtId="0" fontId="10" fillId="9" borderId="1" applyAlignment="1" pivotButton="0" quotePrefix="0" xfId="0">
      <alignment horizontal="center"/>
    </xf>
    <xf numFmtId="0" fontId="6" fillId="9" borderId="1" applyAlignment="1" pivotButton="0" quotePrefix="0" xfId="0">
      <alignment horizontal="center" vertical="center" wrapText="1"/>
    </xf>
    <xf numFmtId="0" fontId="6" fillId="10" borderId="1" applyAlignment="1" pivotButton="0" quotePrefix="0" xfId="0">
      <alignment horizontal="left" vertical="center"/>
    </xf>
    <xf numFmtId="0" fontId="6" fillId="10" borderId="1" applyAlignment="1" pivotButton="0" quotePrefix="0" xfId="0">
      <alignment horizontal="left" vertical="center" wrapText="1"/>
    </xf>
    <xf numFmtId="0" fontId="6" fillId="10" borderId="1" applyAlignment="1" pivotButton="0" quotePrefix="0" xfId="0">
      <alignment horizontal="center" vertical="center"/>
    </xf>
    <xf numFmtId="164" fontId="6" fillId="10" borderId="1" applyAlignment="1" pivotButton="0" quotePrefix="0" xfId="0">
      <alignment horizontal="center" vertical="center"/>
    </xf>
    <xf numFmtId="0" fontId="6" fillId="10" borderId="1" applyAlignment="1" pivotButton="0" quotePrefix="0" xfId="0">
      <alignment horizontal="center" vertical="center" wrapText="1"/>
    </xf>
    <xf numFmtId="0" fontId="10" fillId="10" borderId="1" applyAlignment="1" pivotButton="0" quotePrefix="0" xfId="0">
      <alignment horizontal="center"/>
    </xf>
    <xf numFmtId="0" fontId="6" fillId="11" borderId="1" applyAlignment="1" pivotButton="0" quotePrefix="0" xfId="0">
      <alignment horizontal="left" vertical="center"/>
    </xf>
    <xf numFmtId="0" fontId="6" fillId="11" borderId="1" applyAlignment="1" pivotButton="0" quotePrefix="0" xfId="0">
      <alignment horizontal="left" vertical="center" wrapText="1"/>
    </xf>
    <xf numFmtId="0" fontId="6" fillId="11" borderId="1" applyAlignment="1" pivotButton="0" quotePrefix="0" xfId="0">
      <alignment horizontal="center" vertical="center"/>
    </xf>
    <xf numFmtId="0" fontId="10" fillId="11" borderId="1" applyAlignment="1" pivotButton="0" quotePrefix="0" xfId="0">
      <alignment horizontal="center"/>
    </xf>
    <xf numFmtId="0" fontId="6" fillId="11" borderId="1" applyAlignment="1" pivotButton="0" quotePrefix="0" xfId="0">
      <alignment horizontal="center" vertical="center" wrapText="1"/>
    </xf>
    <xf numFmtId="164" fontId="6" fillId="11" borderId="1" applyAlignment="1" pivotButton="0" quotePrefix="0" xfId="0">
      <alignment horizontal="center" vertical="center"/>
    </xf>
    <xf numFmtId="0" fontId="6" fillId="12" borderId="1" applyAlignment="1" pivotButton="0" quotePrefix="0" xfId="0">
      <alignment horizontal="left" vertical="center"/>
    </xf>
    <xf numFmtId="0" fontId="6" fillId="12" borderId="1" applyAlignment="1" pivotButton="0" quotePrefix="0" xfId="0">
      <alignment horizontal="left" vertical="center" wrapText="1"/>
    </xf>
    <xf numFmtId="0" fontId="6" fillId="12" borderId="1" applyAlignment="1" pivotButton="0" quotePrefix="0" xfId="0">
      <alignment horizontal="center" vertical="center"/>
    </xf>
    <xf numFmtId="0" fontId="6" fillId="12" borderId="1" applyAlignment="1" pivotButton="0" quotePrefix="0" xfId="0">
      <alignment horizontal="center" vertical="center" wrapText="1"/>
    </xf>
    <xf numFmtId="164" fontId="6" fillId="12" borderId="1" applyAlignment="1" pivotButton="0" quotePrefix="0" xfId="0">
      <alignment horizontal="center" vertical="center"/>
    </xf>
    <xf numFmtId="0" fontId="3" fillId="2" borderId="0" pivotButton="0" quotePrefix="0" xfId="0"/>
    <xf numFmtId="0" fontId="8" fillId="2" borderId="1" pivotButton="0" quotePrefix="0" xfId="0"/>
    <xf numFmtId="0" fontId="8" fillId="2" borderId="1" applyAlignment="1" pivotButton="0" quotePrefix="0" xfId="0">
      <alignment horizontal="center"/>
    </xf>
    <xf numFmtId="0" fontId="11" fillId="0" borderId="0" applyAlignment="1" pivotButton="0" quotePrefix="0" xfId="0">
      <alignment horizontal="center"/>
    </xf>
    <xf numFmtId="0" fontId="10" fillId="0" borderId="1" pivotButton="0" quotePrefix="0" xfId="0"/>
    <xf numFmtId="165" fontId="6" fillId="6" borderId="1" pivotButton="0" quotePrefix="0" xfId="0"/>
    <xf numFmtId="0" fontId="12" fillId="6" borderId="1" pivotButton="0" quotePrefix="0" xfId="0"/>
    <xf numFmtId="165" fontId="9" fillId="6" borderId="1" pivotButton="0" quotePrefix="0" xfId="0"/>
    <xf numFmtId="164" fontId="6" fillId="6" borderId="1" pivotButton="0" quotePrefix="0" xfId="0"/>
    <xf numFmtId="165" fontId="6" fillId="13" borderId="1" pivotButton="0" quotePrefix="0" xfId="0"/>
    <xf numFmtId="164" fontId="6" fillId="13" borderId="1" pivotButton="0" quotePrefix="0" xfId="0"/>
    <xf numFmtId="164" fontId="6" fillId="7" borderId="1" pivotButton="0" quotePrefix="0" xfId="0"/>
    <xf numFmtId="165" fontId="6" fillId="7" borderId="1" pivotButton="0" quotePrefix="0" xfId="0"/>
    <xf numFmtId="0" fontId="12" fillId="5" borderId="1" pivotButton="0" quotePrefix="0" xfId="0"/>
    <xf numFmtId="165" fontId="9" fillId="5" borderId="1" pivotButton="0" quotePrefix="0" xfId="0"/>
    <xf numFmtId="164" fontId="9" fillId="5" borderId="1" pivotButton="0" quotePrefix="0" xfId="0"/>
    <xf numFmtId="165" fontId="6" fillId="0" borderId="1" pivotButton="0" quotePrefix="0" xfId="0"/>
    <xf numFmtId="164" fontId="6" fillId="0" borderId="1" pivotButton="0" quotePrefix="0" xfId="0"/>
    <xf numFmtId="0" fontId="10" fillId="6" borderId="1" pivotButton="0" quotePrefix="0" xfId="0"/>
    <xf numFmtId="0" fontId="13" fillId="6" borderId="1" pivotButton="0" quotePrefix="0" xfId="0"/>
    <xf numFmtId="166" fontId="6" fillId="6" borderId="1" pivotButton="0" quotePrefix="0" xfId="0"/>
    <xf numFmtId="0" fontId="13" fillId="0" borderId="1" pivotButton="0" quotePrefix="0" xfId="0"/>
    <xf numFmtId="166" fontId="6" fillId="0" borderId="1" pivotButton="0" quotePrefix="0" xfId="0"/>
    <xf numFmtId="0" fontId="4" fillId="5" borderId="1" pivotButton="0" quotePrefix="0" xfId="0"/>
    <xf numFmtId="166" fontId="9" fillId="5" borderId="1" pivotButton="0" quotePrefix="0" xfId="0"/>
    <xf numFmtId="0" fontId="14" fillId="0" borderId="0" pivotButton="0" quotePrefix="0" xfId="0"/>
    <xf numFmtId="0" fontId="9" fillId="5" borderId="1" pivotButton="0" quotePrefix="0" xfId="0"/>
    <xf numFmtId="166" fontId="12" fillId="5" borderId="1" pivotButton="0" quotePrefix="0" xfId="0"/>
    <xf numFmtId="0" fontId="6" fillId="0" borderId="1" pivotButton="0" quotePrefix="0" xfId="0"/>
    <xf numFmtId="166" fontId="10" fillId="0" borderId="1" pivotButton="0" quotePrefix="0" xfId="0"/>
    <xf numFmtId="0" fontId="3" fillId="3" borderId="1" applyAlignment="1" pivotButton="0" quotePrefix="0" xfId="0">
      <alignment horizontal="center"/>
    </xf>
    <xf numFmtId="0" fontId="0" fillId="0" borderId="4" pivotButton="0" quotePrefix="0" xfId="0"/>
    <xf numFmtId="0" fontId="0" fillId="0" borderId="5" pivotButton="0" quotePrefix="0" xfId="0"/>
    <xf numFmtId="0" fontId="6" fillId="0" borderId="1" applyAlignment="1" pivotButton="0" quotePrefix="0" xfId="0">
      <alignment horizontal="center" vertical="top"/>
    </xf>
    <xf numFmtId="0" fontId="4" fillId="0" borderId="1" applyAlignment="1" pivotButton="0" quotePrefix="0" xfId="0">
      <alignment vertical="top" wrapText="1"/>
    </xf>
    <xf numFmtId="0" fontId="6" fillId="6" borderId="1" applyAlignment="1" pivotButton="0" quotePrefix="0" xfId="0">
      <alignment horizontal="center" vertical="top"/>
    </xf>
    <xf numFmtId="0" fontId="4" fillId="6" borderId="1" applyAlignment="1" pivotButton="0" quotePrefix="0" xfId="0">
      <alignment vertical="top" wrapText="1"/>
    </xf>
    <xf numFmtId="0" fontId="6" fillId="14" borderId="1" applyAlignment="1" pivotButton="0" quotePrefix="0" xfId="0">
      <alignment horizontal="left" vertical="center" wrapText="1"/>
    </xf>
    <xf numFmtId="0" fontId="6" fillId="14" borderId="1" applyAlignment="1" pivotButton="0" quotePrefix="0" xfId="0">
      <alignment horizontal="center" vertical="center"/>
    </xf>
    <xf numFmtId="3" fontId="6" fillId="14" borderId="1" applyAlignment="1" pivotButton="0" quotePrefix="0" xfId="0">
      <alignment horizontal="center" vertical="center"/>
    </xf>
    <xf numFmtId="164" fontId="6" fillId="14" borderId="1" applyAlignment="1" pivotButton="0" quotePrefix="0" xfId="0">
      <alignment horizontal="center" vertical="center"/>
    </xf>
    <xf numFmtId="0" fontId="6" fillId="14" borderId="1" applyAlignment="1" pivotButton="0" quotePrefix="0" xfId="0">
      <alignment horizontal="center" vertical="center" wrapText="1"/>
    </xf>
    <xf numFmtId="3" fontId="6" fillId="6" borderId="1" applyAlignment="1" pivotButton="0" quotePrefix="0" xfId="0">
      <alignment horizontal="center" vertical="center"/>
    </xf>
    <xf numFmtId="3" fontId="6" fillId="0" borderId="1" applyAlignment="1" pivotButton="0" quotePrefix="0" xfId="0">
      <alignment horizontal="center" vertical="center"/>
    </xf>
    <xf numFmtId="164" fontId="6" fillId="0" borderId="1" applyAlignment="1" pivotButton="0" quotePrefix="0" xfId="0">
      <alignment horizontal="center" vertical="center"/>
    </xf>
    <xf numFmtId="3" fontId="9" fillId="5" borderId="1" applyAlignment="1" pivotButton="0" quotePrefix="0" xfId="0">
      <alignment horizontal="center" vertical="center"/>
    </xf>
    <xf numFmtId="164" fontId="9" fillId="5" borderId="1" applyAlignment="1" pivotButton="0" quotePrefix="0" xfId="0">
      <alignment horizontal="center" vertical="center"/>
    </xf>
    <xf numFmtId="0" fontId="6" fillId="6" borderId="1" applyAlignment="1" pivotButton="0" quotePrefix="0" xfId="0">
      <alignment horizontal="left" vertical="center"/>
    </xf>
    <xf numFmtId="0" fontId="6" fillId="6" borderId="1" applyAlignment="1" pivotButton="0" quotePrefix="0" xfId="0">
      <alignment horizontal="center" vertical="center"/>
    </xf>
    <xf numFmtId="167" fontId="6" fillId="6" borderId="1" applyAlignment="1" pivotButton="0" quotePrefix="0" xfId="0">
      <alignment horizontal="center" vertical="center"/>
    </xf>
    <xf numFmtId="0" fontId="6" fillId="0" borderId="1" applyAlignment="1" pivotButton="0" quotePrefix="0" xfId="0">
      <alignment horizontal="left" vertical="center"/>
    </xf>
    <xf numFmtId="0" fontId="6" fillId="0" borderId="1" applyAlignment="1" pivotButton="0" quotePrefix="0" xfId="0">
      <alignment horizontal="center" vertical="center"/>
    </xf>
    <xf numFmtId="167" fontId="6" fillId="0" borderId="1" applyAlignment="1" pivotButton="0" quotePrefix="0" xfId="0">
      <alignment horizontal="center" vertical="center"/>
    </xf>
    <xf numFmtId="0" fontId="9" fillId="5" borderId="1" applyAlignment="1" pivotButton="0" quotePrefix="0" xfId="0">
      <alignment horizontal="left" vertical="center"/>
    </xf>
    <xf numFmtId="0" fontId="9" fillId="5" borderId="1" applyAlignment="1" pivotButton="0" quotePrefix="0" xfId="0">
      <alignment horizontal="center" vertical="center"/>
    </xf>
    <xf numFmtId="168" fontId="6" fillId="0" borderId="1" applyAlignment="1" pivotButton="0" quotePrefix="0" xfId="0">
      <alignment horizontal="center" vertical="center"/>
    </xf>
    <xf numFmtId="168" fontId="6" fillId="6" borderId="1" applyAlignment="1" pivotButton="0" quotePrefix="0" xfId="0">
      <alignment horizontal="center" vertical="center"/>
    </xf>
    <xf numFmtId="168" fontId="9" fillId="5" borderId="1" applyAlignment="1" pivotButton="0" quotePrefix="0" xfId="0">
      <alignment horizontal="center" vertical="center"/>
    </xf>
    <xf numFmtId="0" fontId="0" fillId="6" borderId="1" pivotButton="0" quotePrefix="0" xfId="0"/>
    <xf numFmtId="0" fontId="0" fillId="14" borderId="1" pivotButton="0" quotePrefix="0" xfId="0"/>
    <xf numFmtId="169" fontId="12" fillId="6" borderId="1" pivotButton="0" quotePrefix="0" xfId="0"/>
    <xf numFmtId="0" fontId="0" fillId="6" borderId="1" applyAlignment="1" pivotButton="0" quotePrefix="0" xfId="0">
      <alignment vertical="top" wrapText="1"/>
    </xf>
    <xf numFmtId="0" fontId="12" fillId="0" borderId="1" pivotButton="0" quotePrefix="0" xfId="0"/>
    <xf numFmtId="0" fontId="0" fillId="0" borderId="1" pivotButton="0" quotePrefix="0" xfId="0"/>
    <xf numFmtId="169" fontId="12" fillId="5" borderId="1" pivotButton="0" quotePrefix="0" xfId="0"/>
    <xf numFmtId="0" fontId="0" fillId="0" borderId="1" applyAlignment="1" pivotButton="0" quotePrefix="0" xfId="0">
      <alignment vertical="top" wrapText="1"/>
    </xf>
    <xf numFmtId="0" fontId="8" fillId="2" borderId="0" applyAlignment="1" pivotButton="0" quotePrefix="0" xfId="0">
      <alignment horizontal="center" vertical="center" wrapText="1"/>
    </xf>
    <xf numFmtId="0" fontId="9" fillId="14" borderId="1" applyAlignment="1" pivotButton="0" quotePrefix="0" xfId="0">
      <alignment horizontal="center" vertical="top" wrapText="1"/>
    </xf>
    <xf numFmtId="0" fontId="6" fillId="14" borderId="1" applyAlignment="1" pivotButton="0" quotePrefix="0" xfId="0">
      <alignment horizontal="left" vertical="top" wrapText="1"/>
    </xf>
    <xf numFmtId="0" fontId="9" fillId="15" borderId="1" applyAlignment="1" pivotButton="0" quotePrefix="0" xfId="0">
      <alignment horizontal="center" vertical="top" wrapText="1"/>
    </xf>
    <xf numFmtId="0" fontId="6" fillId="15" borderId="1" applyAlignment="1" pivotButton="0" quotePrefix="0" xfId="0">
      <alignment horizontal="left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55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32" customWidth="1" min="1" max="1"/>
    <col width="78" customWidth="1" min="2" max="2"/>
  </cols>
  <sheetData>
    <row r="1" ht="38" customHeight="1">
      <c r="A1" s="1" t="inlineStr">
        <is>
          <t>✈  PRECISION FLIGHT COMPONENTS, INC. (PFC)</t>
        </is>
      </c>
    </row>
    <row r="2" ht="22" customHeight="1">
      <c r="A2" s="2" t="inlineStr">
        <is>
          <t>Tier 2 Aerospace Precision Machined Components  |  Mesa, Arizona  |  Est. 2008</t>
        </is>
      </c>
    </row>
    <row r="3" ht="18" customHeight="1">
      <c r="A3" s="3" t="inlineStr">
        <is>
          <t>Industry Case — AI BIZ GURU / GURU MBA  |  Aerospace &amp; Defense  |  USA  |  Source: PFC Corporate Documents Dec 2024</t>
        </is>
      </c>
    </row>
    <row r="4" ht="6" customHeight="1"/>
    <row r="5" ht="17" customHeight="1">
      <c r="A5" s="4" t="inlineStr">
        <is>
          <t>▶  IDENTITY &amp; REGISTRATION</t>
        </is>
      </c>
    </row>
    <row r="6" ht="15" customHeight="1">
      <c r="A6" s="5" t="inlineStr">
        <is>
          <t>Legal Name</t>
        </is>
      </c>
      <c r="B6" s="6" t="inlineStr">
        <is>
          <t>Precision Flight Components, Inc.</t>
        </is>
      </c>
    </row>
    <row r="7" ht="15" customHeight="1">
      <c r="A7" s="7" t="inlineStr">
        <is>
          <t>Incorporation</t>
        </is>
      </c>
      <c r="B7" s="8" t="inlineStr">
        <is>
          <t>State of Delaware — Certificate of Incorporation, File #6847392, March 15, 2008</t>
        </is>
      </c>
    </row>
    <row r="8" ht="15" customHeight="1">
      <c r="A8" s="5" t="inlineStr">
        <is>
          <t>Registered Agent</t>
        </is>
      </c>
      <c r="B8" s="6" t="inlineStr">
        <is>
          <t>Corporation Service Company, 251 Little Falls Drive, Wilmington, DE 19808</t>
        </is>
      </c>
    </row>
    <row r="9" ht="15" customHeight="1">
      <c r="A9" s="7" t="inlineStr">
        <is>
          <t>Operating Address</t>
        </is>
      </c>
      <c r="B9" s="8" t="inlineStr">
        <is>
          <t>3847 Aerospace Drive, Mesa, AZ 85215  (Maricopa County)</t>
        </is>
      </c>
    </row>
    <row r="10" ht="15" customHeight="1">
      <c r="A10" s="5" t="inlineStr">
        <is>
          <t>CAGE Code</t>
        </is>
      </c>
      <c r="B10" s="6" t="inlineStr">
        <is>
          <t>7J8K9</t>
        </is>
      </c>
    </row>
    <row r="11" ht="15" customHeight="1">
      <c r="A11" s="7" t="inlineStr">
        <is>
          <t>ITAR Registration</t>
        </is>
      </c>
      <c r="B11" s="8" t="inlineStr">
        <is>
          <t>M36847 — DDTC / U.S. Department of State (Manufacturer; renewed annually)</t>
        </is>
      </c>
    </row>
    <row r="12" ht="20" customHeight="1">
      <c r="A12" s="5" t="inlineStr">
        <is>
          <t>FAA Production Certificate</t>
        </is>
      </c>
      <c r="B12" s="6" t="inlineStr">
        <is>
          <t>21J-489, Type: Production Certificate (14 CFR 21.303) — Issued Nov 20, 2022; Rev B March 2024</t>
        </is>
      </c>
    </row>
    <row r="13" ht="15" customHeight="1">
      <c r="A13" s="7" t="inlineStr">
        <is>
          <t>DUNS Number</t>
        </is>
      </c>
      <c r="B13" s="8" t="inlineStr">
        <is>
          <t>On file — referenced in Boeing/Lockheed supplier systems</t>
        </is>
      </c>
    </row>
    <row r="14" ht="20" customHeight="1">
      <c r="A14" s="5" t="inlineStr">
        <is>
          <t>Authorized Capital</t>
        </is>
      </c>
      <c r="B14" s="6" t="inlineStr">
        <is>
          <t>Common: 10,000,000 shares @ $0.001 par | Preferred: 2,000,000 shares @ $0.001 par</t>
        </is>
      </c>
    </row>
    <row r="15" ht="15" customHeight="1">
      <c r="A15" s="7" t="inlineStr">
        <is>
          <t>Legal Counsel</t>
        </is>
      </c>
      <c r="B15" s="8" t="inlineStr">
        <is>
          <t>Morrison &amp; Associates, LLP (M&amp;A and corporate; referenced in DD data room)</t>
        </is>
      </c>
    </row>
    <row r="16" ht="5" customHeight="1"/>
    <row r="17" ht="17" customHeight="1">
      <c r="A17" s="4" t="inlineStr">
        <is>
          <t>▶  BUSINESS DESCRIPTION</t>
        </is>
      </c>
    </row>
    <row r="18" ht="20" customHeight="1">
      <c r="A18" s="5" t="inlineStr">
        <is>
          <t>Vision (2029)</t>
        </is>
      </c>
      <c r="B18" s="6" t="inlineStr">
        <is>
          <t>To be recognized as the Southwest's premier Tier 2 supplier of complex precision-machined aerospace components, known for uncompromising quality, innovation in manufacturing technology, and trusted partnerships with OEMs and Tier 1s across commercial, defense, and emerging aerospace markets.</t>
        </is>
      </c>
    </row>
    <row r="19" ht="20" customHeight="1">
      <c r="A19" s="7" t="inlineStr">
        <is>
          <t>Mission</t>
        </is>
      </c>
      <c r="B19" s="8" t="inlineStr">
        <is>
          <t>We deliver mission-critical aerospace components that our customers depend on. Through advanced manufacturing capabilities, continuous improvement, and a relentless focus on quality and on-time delivery, we enable our customers' success.</t>
        </is>
      </c>
    </row>
    <row r="20" ht="20" customHeight="1">
      <c r="A20" s="5" t="inlineStr">
        <is>
          <t>Industry Classification</t>
        </is>
      </c>
      <c r="B20" s="6" t="inlineStr">
        <is>
          <t>NAICS 332710 — Machine Shops | SIC 3462 — Iron and Steel Forgings (Aerospace Classification)</t>
        </is>
      </c>
    </row>
    <row r="21" ht="20" customHeight="1">
      <c r="A21" s="7" t="inlineStr">
        <is>
          <t>Core Capabilities</t>
        </is>
      </c>
      <c r="B21" s="8" t="inlineStr">
        <is>
          <t>5-Axis CNC Machining (3 DMG MORI / Makino / Zimmermann); 3-Axis CNC (7 units); Horizontal CNC (2 units); In-House NADCAP Heat Treatment; In-House NADCAP NDT (PT + MT); CMM Inspection; FAA PMA Parts Manufacturing</t>
        </is>
      </c>
    </row>
    <row r="22" ht="20" customHeight="1">
      <c r="A22" s="5" t="inlineStr">
        <is>
          <t>Materials Processed</t>
        </is>
      </c>
      <c r="B22" s="6" t="inlineStr">
        <is>
          <t>7075-T6 &amp; 2024-T3 Aluminum; Ti-6Al-4V &amp; Ti-3Al-2.5V Titanium; 4130/4340 Steel; Inconel 718 (limited)</t>
        </is>
      </c>
    </row>
    <row r="23" ht="20" customHeight="1">
      <c r="A23" s="7" t="inlineStr">
        <is>
          <t>Facility</t>
        </is>
      </c>
      <c r="B23" s="8" t="inlineStr">
        <is>
          <t>85,000 sq ft — Owned (no lease risk) | Mesa, AZ — Phoenix metro aerospace cluster</t>
        </is>
      </c>
    </row>
    <row r="24" ht="5" customHeight="1"/>
    <row r="25" ht="17" customHeight="1">
      <c r="A25" s="4" t="inlineStr">
        <is>
          <t>▶  CUSTOMERS &amp; MARKET POSITION</t>
        </is>
      </c>
    </row>
    <row r="26" ht="20" customHeight="1">
      <c r="A26" s="5" t="inlineStr">
        <is>
          <t>Tier Structure</t>
        </is>
      </c>
      <c r="B26" s="6" t="inlineStr">
        <is>
          <t>Tier 2 Supplier to Tier 1s and direct OEMs | Boeing 'Preferred Supplier' | Lockheed Martin 'Gold Supplier'</t>
        </is>
      </c>
    </row>
    <row r="27" ht="20" customHeight="1">
      <c r="A27" s="7" t="inlineStr">
        <is>
          <t>Primary Customers</t>
        </is>
      </c>
      <c r="B27" s="8" t="inlineStr">
        <is>
          <t>Boeing Commercial Airplanes ($6.2M, 26.4%) | Lockheed Martin ($4.8M, 20.5%) | Spirit AeroSystems ($3.1M, 13.3%)</t>
        </is>
      </c>
    </row>
    <row r="28" ht="20" customHeight="1">
      <c r="A28" s="5" t="inlineStr">
        <is>
          <t>Secondary Customers</t>
        </is>
      </c>
      <c r="B28" s="6" t="inlineStr">
        <is>
          <t>Textron Aviation ($2.4M) | Northrop Grumman ($1.9M) | Gulfstream ($1.7M) | Others ($2.4M)</t>
        </is>
      </c>
    </row>
    <row r="29" ht="15" customHeight="1">
      <c r="A29" s="7" t="inlineStr">
        <is>
          <t>Customer Concentration</t>
        </is>
      </c>
      <c r="B29" s="8" t="inlineStr">
        <is>
          <t>Top 3 = 60.2% of revenue (2024A) — documented risk; target &lt;50% by 2029</t>
        </is>
      </c>
    </row>
    <row r="30" ht="15" customHeight="1">
      <c r="A30" s="5" t="inlineStr">
        <is>
          <t>Contracted Backlog</t>
        </is>
      </c>
      <c r="B30" s="6" t="inlineStr">
        <is>
          <t>$25.4M — contracted through 2027 (as of Dec 2024, per M&amp;A data room)</t>
        </is>
      </c>
    </row>
    <row r="31" ht="15" customHeight="1">
      <c r="A31" s="7" t="inlineStr">
        <is>
          <t>Lockheed LTA</t>
        </is>
      </c>
      <c r="B31" s="8" t="inlineStr">
        <is>
          <t>Long-Term Agreement expires December 2027 | Renewal negotiations planned Q2 2026</t>
        </is>
      </c>
    </row>
    <row r="32" ht="15" customHeight="1">
      <c r="A32" s="5" t="inlineStr">
        <is>
          <t>Boeing Contract</t>
        </is>
      </c>
      <c r="B32" s="6" t="inlineStr">
        <is>
          <t>No LTA — purchase orders only | Target: Convert to 3-yr LTA by Q3 2025</t>
        </is>
      </c>
    </row>
    <row r="33" ht="20" customHeight="1">
      <c r="A33" s="7" t="inlineStr">
        <is>
          <t>Markets Served</t>
        </is>
      </c>
      <c r="B33" s="8" t="inlineStr">
        <is>
          <t>Commercial Aviation 66.7% ($15.6M) | Defense/Military 33.3% ($7.8M) | Aftermarket 1.7% ($0.4M)</t>
        </is>
      </c>
    </row>
    <row r="34" ht="5" customHeight="1"/>
    <row r="35" ht="17" customHeight="1">
      <c r="A35" s="4" t="inlineStr">
        <is>
          <t>▶  FINANCIALS AT A GLANCE — 2024 ACTUAL</t>
        </is>
      </c>
    </row>
    <row r="36" ht="20" customHeight="1">
      <c r="A36" s="5" t="inlineStr">
        <is>
          <t>Revenue</t>
        </is>
      </c>
      <c r="B36" s="6" t="inlineStr">
        <is>
          <t>$23.4 Million (2024A)  |  +8.2% YoY from $21.6M (2023A)  |  15 consecutive profitable years</t>
        </is>
      </c>
    </row>
    <row r="37" ht="15" customHeight="1">
      <c r="A37" s="7" t="inlineStr">
        <is>
          <t>Gross Profit</t>
        </is>
      </c>
      <c r="B37" s="8" t="inlineStr">
        <is>
          <t>$8.3M  |  35.2% Gross Margin (2024A)</t>
        </is>
      </c>
    </row>
    <row r="38" ht="15" customHeight="1">
      <c r="A38" s="5" t="inlineStr">
        <is>
          <t>EBITDA</t>
        </is>
      </c>
      <c r="B38" s="6" t="inlineStr">
        <is>
          <t>$3.6M  |  15.4% EBITDA Margin (2024A)</t>
        </is>
      </c>
    </row>
    <row r="39" ht="15" customHeight="1">
      <c r="A39" s="7" t="inlineStr">
        <is>
          <t>Net Income</t>
        </is>
      </c>
      <c r="B39" s="8" t="inlineStr">
        <is>
          <t>$2.9M  |  12.3% Net Margin (2024A)  |  Source: Strategic Plan Section 7</t>
        </is>
      </c>
    </row>
    <row r="40" ht="15" customHeight="1">
      <c r="A40" s="5" t="inlineStr">
        <is>
          <t>Cash on Hand</t>
        </is>
      </c>
      <c r="B40" s="6" t="inlineStr">
        <is>
          <t>$2.8M  (minimum covenant: $2.0M)</t>
        </is>
      </c>
    </row>
    <row r="41" ht="15" customHeight="1">
      <c r="A41" s="7" t="inlineStr">
        <is>
          <t>Credit Facility</t>
        </is>
      </c>
      <c r="B41" s="8" t="inlineStr">
        <is>
          <t>$3.0M revolving line of credit — UNDRAWN as of Dec 2024</t>
        </is>
      </c>
    </row>
    <row r="42" ht="15" customHeight="1">
      <c r="A42" s="5" t="inlineStr">
        <is>
          <t>Debt/Equity Ratio</t>
        </is>
      </c>
      <c r="B42" s="6" t="inlineStr">
        <is>
          <t>0.20  |  Financial objective: Maintain D/E &lt; 0.30</t>
        </is>
      </c>
    </row>
    <row r="43" ht="15" customHeight="1">
      <c r="A43" s="7" t="inlineStr">
        <is>
          <t>Employees</t>
        </is>
      </c>
      <c r="B43" s="8" t="inlineStr">
        <is>
          <t>127 FTE (Dec 2024A)  |  6 open positions unfilled (4+ months)</t>
        </is>
      </c>
    </row>
    <row r="44" ht="15" customHeight="1">
      <c r="A44" s="5" t="inlineStr">
        <is>
          <t>Exit Target</t>
        </is>
      </c>
      <c r="B44" s="6" t="inlineStr">
        <is>
          <t>$75–$100M enterprise value by 2029 (6.5–8.8x 2029E EBITDA of $11.4M)</t>
        </is>
      </c>
    </row>
    <row r="45" ht="5" customHeight="1"/>
    <row r="46" ht="17" customHeight="1">
      <c r="A46" s="4" t="inlineStr">
        <is>
          <t>▶  CERTIFICATIONS &amp; COMPLIANCE</t>
        </is>
      </c>
    </row>
    <row r="47" ht="20" customHeight="1">
      <c r="A47" s="7" t="inlineStr">
        <is>
          <t>AS9100D</t>
        </is>
      </c>
      <c r="B47" s="8" t="inlineStr">
        <is>
          <t>Certified since 2011 | Surveillance Audit Nov 2023: Zero major findings | Auditor: SAI Global (Richard Morrison)</t>
        </is>
      </c>
    </row>
    <row r="48" ht="15" customHeight="1">
      <c r="A48" s="5" t="inlineStr">
        <is>
          <t>ISO 9001:2015</t>
        </is>
      </c>
      <c r="B48" s="6" t="inlineStr">
        <is>
          <t>Concurrent with AS9100D | Next recertification audit 2025</t>
        </is>
      </c>
    </row>
    <row r="49" ht="20" customHeight="1">
      <c r="A49" s="7" t="inlineStr">
        <is>
          <t>NADCAP — Heat Treatment</t>
        </is>
      </c>
      <c r="B49" s="8" t="inlineStr">
        <is>
          <t>Priority 2 (Satisfactory) | Cert expires June 12, 2025 | Next audit May 2025 | Boeing BAC 5619; AMS 2770; MIL-H-6088</t>
        </is>
      </c>
    </row>
    <row r="50" ht="20" customHeight="1">
      <c r="A50" s="5" t="inlineStr">
        <is>
          <t>NADCAP — NDT</t>
        </is>
      </c>
      <c r="B50" s="6" t="inlineStr">
        <is>
          <t>PT + MT | Priority 2 (Satisfactory) | Cert expires June 14, 2025 | NAS-410 certified personnel</t>
        </is>
      </c>
    </row>
    <row r="51" ht="20" customHeight="1">
      <c r="A51" s="7" t="inlineStr">
        <is>
          <t>FAA Production Certificate</t>
        </is>
      </c>
      <c r="B51" s="8" t="inlineStr">
        <is>
          <t>#21J-489 | 3 active PMAs: PQ7489A (Boeing 737), PQ7489B (Cessna Citation), PQ7489C (Gulfstream G450/550)</t>
        </is>
      </c>
    </row>
    <row r="52" ht="20" customHeight="1">
      <c r="A52" s="5" t="inlineStr">
        <is>
          <t>ITAR / DDTC</t>
        </is>
      </c>
      <c r="B52" s="6" t="inlineStr">
        <is>
          <t>Registration M36847 | Zero violations | 100% U.S.-person workforce | TAA with BAE Systems (UK): TAA-2023-047</t>
        </is>
      </c>
    </row>
    <row r="53" ht="15" customHeight="1">
      <c r="A53" s="7" t="inlineStr">
        <is>
          <t>CMMC</t>
        </is>
      </c>
      <c r="B53" s="8" t="inlineStr">
        <is>
          <t>Level 2 certification in progress — target Q2 2025 (required for DOD contracts)</t>
        </is>
      </c>
    </row>
    <row r="54" ht="20" customHeight="1">
      <c r="A54" s="5" t="inlineStr">
        <is>
          <t>Insurance</t>
        </is>
      </c>
      <c r="B54" s="6" t="inlineStr">
        <is>
          <t>GL: $4M aggregate (Travelers #GL-28473849-24) | D&amp;O: $5M (Chubb #DO-8473920-24) | Total premium: $387K/yr</t>
        </is>
      </c>
    </row>
    <row r="55" ht="20" customHeight="1">
      <c r="A55" s="7" t="inlineStr">
        <is>
          <t>Intellectual Property</t>
        </is>
      </c>
      <c r="B55" s="8" t="inlineStr">
        <is>
          <t>3 issued patents | FAA PMA (3 parts) | Trade secrets documented | IP valuation to be commissioned 2025</t>
        </is>
      </c>
    </row>
  </sheetData>
  <mergeCells count="8">
    <mergeCell ref="A1:H1"/>
    <mergeCell ref="A3:H3"/>
    <mergeCell ref="A25:B25"/>
    <mergeCell ref="A2:H2"/>
    <mergeCell ref="A5:B5"/>
    <mergeCell ref="A46:B46"/>
    <mergeCell ref="A17:B17"/>
    <mergeCell ref="A35:B35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36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30" customWidth="1" min="1" max="1"/>
    <col width="20" customWidth="1" min="2" max="2"/>
    <col width="14" customWidth="1" min="3" max="3"/>
    <col width="16" customWidth="1" min="4" max="4"/>
    <col width="14" customWidth="1" min="5" max="5"/>
    <col width="12" customWidth="1" min="6" max="6"/>
    <col width="18" customWidth="1" min="7" max="7"/>
    <col width="16" customWidth="1" min="8" max="8"/>
    <col width="22" customWidth="1" min="9" max="9"/>
  </cols>
  <sheetData>
    <row r="1" ht="30" customHeight="1">
      <c r="A1" s="9" t="inlineStr">
        <is>
          <t>PRECISION FLIGHT COMPONENTS — Legal, Governance &amp; Corporate Structure</t>
        </is>
      </c>
    </row>
    <row r="2" ht="30" customHeight="1">
      <c r="A2" s="10" t="inlineStr">
        <is>
          <t>Delaware C-Corp | Private | Board: 5 Directors | Counsel: Morrison &amp; Associates LLP | Auditor: Reviewed Statements (target: Audited 2027)</t>
        </is>
      </c>
    </row>
    <row r="4" ht="22" customHeight="1">
      <c r="A4" s="11" t="inlineStr">
        <is>
          <t>CAPITALIZATION TABLE (Source: Bylaws 2024 + Strategic Plan Dec 2024)</t>
        </is>
      </c>
    </row>
    <row r="5" ht="28" customHeight="1">
      <c r="A5" s="12" t="inlineStr">
        <is>
          <t>Shareholder</t>
        </is>
      </c>
      <c r="B5" s="12" t="inlineStr">
        <is>
          <t>Role / Relationship</t>
        </is>
      </c>
      <c r="C5" s="12" t="inlineStr">
        <is>
          <t>Share Class</t>
        </is>
      </c>
      <c r="D5" s="12" t="inlineStr">
        <is>
          <t>Shares (#)</t>
        </is>
      </c>
      <c r="E5" s="12" t="inlineStr">
        <is>
          <t>% Ownership (est.)</t>
        </is>
      </c>
      <c r="F5" s="12" t="inlineStr">
        <is>
          <t>Board Rights</t>
        </is>
      </c>
      <c r="G5" s="12" t="inlineStr">
        <is>
          <t>Equity Value
(@ $75M EV est.)</t>
        </is>
      </c>
      <c r="H5" s="12" t="inlineStr">
        <is>
          <t>Lock-up / Restrictions</t>
        </is>
      </c>
      <c r="I5" s="12" t="inlineStr">
        <is>
          <t>Notes</t>
        </is>
      </c>
    </row>
    <row r="6">
      <c r="A6" s="13" t="inlineStr">
        <is>
          <t>Robert Chen</t>
        </is>
      </c>
      <c r="B6" s="14" t="inlineStr">
        <is>
          <t>Founder / Chairman / CEO</t>
        </is>
      </c>
      <c r="C6" s="14" t="inlineStr">
        <is>
          <t>Common</t>
        </is>
      </c>
      <c r="D6" s="15" t="n">
        <v>5100000</v>
      </c>
      <c r="E6" s="16" t="n">
        <v>0.51</v>
      </c>
      <c r="F6" s="17" t="inlineStr">
        <is>
          <t>1 Board Seat (Chairman)</t>
        </is>
      </c>
      <c r="G6" s="15" t="inlineStr">
        <is>
          <t>~$38.3M</t>
        </is>
      </c>
      <c r="H6" s="17" t="inlineStr">
        <is>
          <t>Shareholder Agreement 2019; no drag-along for 3 yrs</t>
        </is>
      </c>
      <c r="I6" s="17" t="inlineStr">
        <is>
          <t>Empowered Official for ITAR; controls &gt;50%</t>
        </is>
      </c>
    </row>
    <row r="7">
      <c r="A7" s="18" t="inlineStr">
        <is>
          <t>Sarah Martinez</t>
        </is>
      </c>
      <c r="B7" s="19" t="inlineStr">
        <is>
          <t>Co-Founder / Director / COO</t>
        </is>
      </c>
      <c r="C7" s="19" t="inlineStr">
        <is>
          <t>Common</t>
        </is>
      </c>
      <c r="D7" s="20" t="n">
        <v>2000000</v>
      </c>
      <c r="E7" s="21" t="n">
        <v>0.2</v>
      </c>
      <c r="F7" s="22" t="inlineStr">
        <is>
          <t>1 Board Seat</t>
        </is>
      </c>
      <c r="G7" s="20" t="inlineStr">
        <is>
          <t>~$15.0M</t>
        </is>
      </c>
      <c r="H7" s="22" t="inlineStr">
        <is>
          <t>Standard transfer restrictions</t>
        </is>
      </c>
      <c r="I7" s="22" t="inlineStr">
        <is>
          <t>ITAR Compliance Officer; day-to-day operations</t>
        </is>
      </c>
    </row>
    <row r="8">
      <c r="A8" s="13" t="inlineStr">
        <is>
          <t>Michael Anderson</t>
        </is>
      </c>
      <c r="B8" s="14" t="inlineStr">
        <is>
          <t>CFO / Director</t>
        </is>
      </c>
      <c r="C8" s="14" t="inlineStr">
        <is>
          <t>Common</t>
        </is>
      </c>
      <c r="D8" s="15" t="n">
        <v>500000</v>
      </c>
      <c r="E8" s="16" t="n">
        <v>0.05</v>
      </c>
      <c r="F8" s="17" t="inlineStr">
        <is>
          <t>1 Board Seat</t>
        </is>
      </c>
      <c r="G8" s="15" t="inlineStr">
        <is>
          <t>~$3.75M</t>
        </is>
      </c>
      <c r="H8" s="17" t="inlineStr">
        <is>
          <t>Subject to repurchase if employment ends</t>
        </is>
      </c>
      <c r="I8" s="17" t="inlineStr">
        <is>
          <t>CFO + Controller; manages credit facility</t>
        </is>
      </c>
    </row>
    <row r="9">
      <c r="A9" s="18" t="inlineStr">
        <is>
          <t>James Harrison</t>
        </is>
      </c>
      <c r="B9" s="19" t="inlineStr">
        <is>
          <t>Independent Director</t>
        </is>
      </c>
      <c r="C9" s="19" t="inlineStr">
        <is>
          <t>Common (+ options)</t>
        </is>
      </c>
      <c r="D9" s="20" t="inlineStr">
        <is>
          <t>N/D</t>
        </is>
      </c>
      <c r="E9" s="21" t="n">
        <v>0.15</v>
      </c>
      <c r="F9" s="22" t="inlineStr">
        <is>
          <t>1 Board Seat (Aerospace Ventures Fund II)</t>
        </is>
      </c>
      <c r="G9" s="20" t="inlineStr">
        <is>
          <t>~$11.3M</t>
        </is>
      </c>
      <c r="H9" s="22" t="inlineStr">
        <is>
          <t>Aerospace Ventures Fund II nominee; 36-mo lock</t>
        </is>
      </c>
      <c r="I9" s="22" t="inlineStr">
        <is>
          <t>Industry PE — exit facilitation mandate</t>
        </is>
      </c>
    </row>
    <row r="10">
      <c r="A10" s="13" t="inlineStr">
        <is>
          <t>Dr. Elizabeth Warren</t>
        </is>
      </c>
      <c r="B10" s="14" t="inlineStr">
        <is>
          <t>Independent Director</t>
        </is>
      </c>
      <c r="C10" s="14" t="inlineStr">
        <is>
          <t>Common (+ options)</t>
        </is>
      </c>
      <c r="D10" s="15" t="inlineStr">
        <is>
          <t>N/D</t>
        </is>
      </c>
      <c r="E10" s="16" t="n">
        <v>0.05</v>
      </c>
      <c r="F10" s="17" t="inlineStr">
        <is>
          <t>1 Board Seat</t>
        </is>
      </c>
      <c r="G10" s="15" t="inlineStr">
        <is>
          <t>~$3.75M</t>
        </is>
      </c>
      <c r="H10" s="17" t="inlineStr">
        <is>
          <t>Standard D&amp;O restrictions</t>
        </is>
      </c>
      <c r="I10" s="17" t="inlineStr">
        <is>
          <t>Technical advisor; aerospace engineering expertise</t>
        </is>
      </c>
    </row>
    <row r="11">
      <c r="A11" s="18" t="inlineStr">
        <is>
          <t>Employee Stock Options (Pool)</t>
        </is>
      </c>
      <c r="B11" s="19" t="inlineStr">
        <is>
          <t>Key Employees</t>
        </is>
      </c>
      <c r="C11" s="19" t="inlineStr">
        <is>
          <t>Common Options</t>
        </is>
      </c>
      <c r="D11" s="20" t="inlineStr">
        <is>
          <t>Authorized</t>
        </is>
      </c>
      <c r="E11" s="20" t="inlineStr">
        <is>
          <t>~4%</t>
        </is>
      </c>
      <c r="F11" s="22" t="inlineStr">
        <is>
          <t>None (options)</t>
        </is>
      </c>
      <c r="G11" s="20" t="inlineStr">
        <is>
          <t>~$3.0M</t>
        </is>
      </c>
      <c r="H11" s="22" t="inlineStr">
        <is>
          <t>4-yr vesting; 1-yr cliff; strikes at FMV</t>
        </is>
      </c>
      <c r="I11" s="22" t="inlineStr">
        <is>
          <t>2020 Stock Option Plan; 12 participants</t>
        </is>
      </c>
    </row>
    <row r="12">
      <c r="A12" s="23" t="inlineStr">
        <is>
          <t>TOTAL</t>
        </is>
      </c>
      <c r="B12" s="24" t="inlineStr"/>
      <c r="C12" s="24" t="inlineStr"/>
      <c r="D12" s="25" t="inlineStr">
        <is>
          <t>10,000,000 auth.</t>
        </is>
      </c>
      <c r="E12" s="25" t="inlineStr">
        <is>
          <t>~100%</t>
        </is>
      </c>
      <c r="F12" s="26" t="inlineStr">
        <is>
          <t>5 Board Seats</t>
        </is>
      </c>
      <c r="G12" s="25" t="inlineStr">
        <is>
          <t>$75-100M (exit target)</t>
        </is>
      </c>
      <c r="H12" s="26" t="inlineStr"/>
      <c r="I12" s="26" t="inlineStr">
        <is>
          <t>As of Dec 2024; fully diluted incl. options</t>
        </is>
      </c>
    </row>
    <row r="14" ht="22" customHeight="1">
      <c r="A14" s="11" t="inlineStr">
        <is>
          <t>BOARD OF DIRECTORS (5 Members — Source: Bylaws Amended June 12, 2024)</t>
        </is>
      </c>
    </row>
    <row r="15" ht="28" customHeight="1">
      <c r="A15" s="12" t="inlineStr">
        <is>
          <t>Name</t>
        </is>
      </c>
      <c r="B15" s="12" t="inlineStr">
        <is>
          <t>Title / Role</t>
        </is>
      </c>
      <c r="C15" s="12" t="inlineStr">
        <is>
          <t>Director Type</t>
        </is>
      </c>
      <c r="D15" s="12" t="inlineStr">
        <is>
          <t>Appointed by</t>
        </is>
      </c>
      <c r="E15" s="12" t="inlineStr">
        <is>
          <t>Committee(s)</t>
        </is>
      </c>
      <c r="F15" s="12" t="inlineStr">
        <is>
          <t>Board Term</t>
        </is>
      </c>
      <c r="G15" s="12" t="inlineStr">
        <is>
          <t>Background</t>
        </is>
      </c>
      <c r="H15" s="12" t="inlineStr">
        <is>
          <t>Compensation</t>
        </is>
      </c>
      <c r="I15" s="12" t="inlineStr">
        <is>
          <t>Key Responsibilities</t>
        </is>
      </c>
    </row>
    <row r="16" ht="30" customHeight="1">
      <c r="A16" s="6" t="inlineStr">
        <is>
          <t>Robert Chen</t>
        </is>
      </c>
      <c r="B16" s="6" t="inlineStr">
        <is>
          <t>Chairman &amp; CEO</t>
        </is>
      </c>
      <c r="C16" s="6" t="inlineStr">
        <is>
          <t>Executive (Founder)</t>
        </is>
      </c>
      <c r="D16" s="6" t="inlineStr">
        <is>
          <t>Shareholder consent</t>
        </is>
      </c>
      <c r="E16" s="6" t="inlineStr">
        <is>
          <t>Executive Committee (Chair)</t>
        </is>
      </c>
      <c r="F16" s="6" t="inlineStr">
        <is>
          <t>Annual, renewable</t>
        </is>
      </c>
      <c r="G16" s="6" t="inlineStr">
        <is>
          <t>HKUST EE; 16+ yrs aerospace; PFC founder</t>
        </is>
      </c>
      <c r="H16" s="6" t="inlineStr">
        <is>
          <t>$0 director fee (exec comp separate)</t>
        </is>
      </c>
      <c r="I16" s="6" t="inlineStr">
        <is>
          <t>Strategic direction; customer relationships (Boeing 16 yrs, Lockheed 13 yrs); ITAR Empowered Official</t>
        </is>
      </c>
    </row>
    <row r="17" ht="30" customHeight="1">
      <c r="A17" s="8" t="inlineStr">
        <is>
          <t>Sarah Martinez</t>
        </is>
      </c>
      <c r="B17" s="8" t="inlineStr">
        <is>
          <t>Director &amp; COO</t>
        </is>
      </c>
      <c r="C17" s="8" t="inlineStr">
        <is>
          <t>Executive</t>
        </is>
      </c>
      <c r="D17" s="8" t="inlineStr">
        <is>
          <t>Shareholder consent</t>
        </is>
      </c>
      <c r="E17" s="8" t="inlineStr">
        <is>
          <t>Executive Committee</t>
        </is>
      </c>
      <c r="F17" s="8" t="inlineStr">
        <is>
          <t>Annual, renewable</t>
        </is>
      </c>
      <c r="G17" s="8" t="inlineStr">
        <is>
          <t>Industrial engineering; 14 yrs PFC; ITAR Compliance Officer</t>
        </is>
      </c>
      <c r="H17" s="8" t="inlineStr">
        <is>
          <t>$0 director fee (exec comp separate)</t>
        </is>
      </c>
      <c r="I17" s="8" t="inlineStr">
        <is>
          <t>Day-to-day operations; ITAR compliance; supply chain; HR oversight</t>
        </is>
      </c>
    </row>
    <row r="18" ht="30" customHeight="1">
      <c r="A18" s="6" t="inlineStr">
        <is>
          <t>Michael Anderson</t>
        </is>
      </c>
      <c r="B18" s="6" t="inlineStr">
        <is>
          <t>Director &amp; CFO</t>
        </is>
      </c>
      <c r="C18" s="6" t="inlineStr">
        <is>
          <t>Executive</t>
        </is>
      </c>
      <c r="D18" s="6" t="inlineStr">
        <is>
          <t>Shareholder consent</t>
        </is>
      </c>
      <c r="E18" s="6" t="inlineStr">
        <is>
          <t>Finance Committee</t>
        </is>
      </c>
      <c r="F18" s="6" t="inlineStr">
        <is>
          <t>Annual, renewable</t>
        </is>
      </c>
      <c r="G18" s="6" t="inlineStr">
        <is>
          <t>CPA; corporate finance; 6 yrs PFC</t>
        </is>
      </c>
      <c r="H18" s="6" t="inlineStr">
        <is>
          <t>$0 director fee (exec comp separate)</t>
        </is>
      </c>
      <c r="I18" s="6" t="inlineStr">
        <is>
          <t>Financial reporting; budgeting; credit facility management; DD data room (Intralinks VDR)</t>
        </is>
      </c>
    </row>
    <row r="19" ht="30" customHeight="1">
      <c r="A19" s="8" t="inlineStr">
        <is>
          <t>James Harrison</t>
        </is>
      </c>
      <c r="B19" s="8" t="inlineStr">
        <is>
          <t>Independent Director</t>
        </is>
      </c>
      <c r="C19" s="8" t="inlineStr">
        <is>
          <t>Independent</t>
        </is>
      </c>
      <c r="D19" s="8" t="inlineStr">
        <is>
          <t>Aerospace Ventures Fund II</t>
        </is>
      </c>
      <c r="E19" s="8" t="inlineStr">
        <is>
          <t>Audit Committee (Chair); M&amp;A Committee</t>
        </is>
      </c>
      <c r="F19" s="8" t="inlineStr">
        <is>
          <t>Annual, renewable</t>
        </is>
      </c>
      <c r="G19" s="8" t="inlineStr">
        <is>
          <t>Aerospace PE; deal experience; industry network</t>
        </is>
      </c>
      <c r="H19" s="8" t="inlineStr">
        <is>
          <t>$15,000/yr (per Bylaws Section 2.5)</t>
        </is>
      </c>
      <c r="I19" s="8" t="inlineStr">
        <is>
          <t>M&amp;A readiness oversight; exit strategy; investor relations; board governance</t>
        </is>
      </c>
    </row>
    <row r="20" ht="30" customHeight="1">
      <c r="A20" s="6" t="inlineStr">
        <is>
          <t>Dr. Elizabeth Warren</t>
        </is>
      </c>
      <c r="B20" s="6" t="inlineStr">
        <is>
          <t>Independent Director</t>
        </is>
      </c>
      <c r="C20" s="6" t="inlineStr">
        <is>
          <t>Independent</t>
        </is>
      </c>
      <c r="D20" s="6" t="inlineStr">
        <is>
          <t>Shareholder vote</t>
        </is>
      </c>
      <c r="E20" s="6" t="inlineStr">
        <is>
          <t>Technical Committee; Audit Committee</t>
        </is>
      </c>
      <c r="F20" s="6" t="inlineStr">
        <is>
          <t>Annual, renewable</t>
        </is>
      </c>
      <c r="G20" s="6" t="inlineStr">
        <is>
          <t>PhD Aerospace Engineering; materials science; industry advisor</t>
        </is>
      </c>
      <c r="H20" s="6" t="inlineStr">
        <is>
          <t>$15,000/yr (per Bylaws Section 2.5)</t>
        </is>
      </c>
      <c r="I20" s="6" t="inlineStr">
        <is>
          <t>Technical strategy; R&amp;D oversight; additive manufacturing initiative; NADCAP governance</t>
        </is>
      </c>
    </row>
    <row r="22" ht="22" customHeight="1">
      <c r="A22" s="11" t="inlineStr">
        <is>
          <t>KEY CONTRACTS, REGULATORY &amp; LEGAL OBLIGATIONS (Verified from PFC Documents)</t>
        </is>
      </c>
    </row>
    <row r="23" ht="26" customHeight="1">
      <c r="A23" s="27" t="inlineStr">
        <is>
          <t>Boeing Commercial — Supply Agreement</t>
        </is>
      </c>
      <c r="B23" s="8" t="inlineStr">
        <is>
          <t>No Long-Term Agreement. Purchase Orders only. Target: Convert to 3-yr LTA by Q3 2025. $6.2M (2024A). Boeing additional-insured on GL policy (Travelers GL-28473849-24). 16-year relationship.</t>
        </is>
      </c>
    </row>
    <row r="24" ht="26" customHeight="1">
      <c r="A24" s="28" t="inlineStr">
        <is>
          <t>Lockheed Martin — LTA</t>
        </is>
      </c>
      <c r="B24" s="6" t="inlineStr">
        <is>
          <t>Long-Term Agreement current — EXPIRES December 2027. $4.8M/yr revenue. Renewal discussions planned Q2 2026 (18 months in advance). F-35 components, USML Category VIII(a). ITAR TAA not required (US DoD cleared).</t>
        </is>
      </c>
    </row>
    <row r="25" ht="26" customHeight="1">
      <c r="A25" s="27" t="inlineStr">
        <is>
          <t>Spirit AeroSystems</t>
        </is>
      </c>
      <c r="B25" s="8" t="inlineStr">
        <is>
          <t>Purchase order basis. $3.1M (2024A). Spirit financial difficulties noted as risk (Chapter 11 filed 2024). Boeing acquisition of Spirit may affect relationship — monitoring.</t>
        </is>
      </c>
    </row>
    <row r="26" ht="26" customHeight="1">
      <c r="A26" s="28" t="inlineStr">
        <is>
          <t>ITAR Technical Assistance Agreement</t>
        </is>
      </c>
      <c r="B26" s="6" t="inlineStr">
        <is>
          <t>TAA-2023-047 with BAE Systems, UK. Heat treatment technical data. Expires June 30, 2026. State Dept approved. DDTC registration M36847 required for renewal.</t>
        </is>
      </c>
    </row>
    <row r="27" ht="26" customHeight="1">
      <c r="A27" s="27" t="inlineStr">
        <is>
          <t>Facility — Owned Real Property</t>
        </is>
      </c>
      <c r="B27" s="8" t="inlineStr">
        <is>
          <t>85,000 sq ft at 3847 Aerospace Drive, Mesa, AZ 85215. Owned freehold — no lease risk. Estimated value: $6.2-7.8M (industrial Phoenix metro). No mortgage balance disclosed.</t>
        </is>
      </c>
    </row>
    <row r="28" ht="26" customHeight="1">
      <c r="A28" s="28" t="inlineStr">
        <is>
          <t>Equipment Financing</t>
        </is>
      </c>
      <c r="B28" s="6" t="inlineStr">
        <is>
          <t>CNC equipment financed via equipment loans (Zimmermann FZ38 2022: $784K cost; DMG MORI 2019s). Total book value of CNC assets: $3.32M. Financing terms: 5-yr equipment loans, standard.</t>
        </is>
      </c>
    </row>
    <row r="29" ht="26" customHeight="1">
      <c r="A29" s="27" t="inlineStr">
        <is>
          <t>Credit Facility</t>
        </is>
      </c>
      <c r="B29" s="8" t="inlineStr">
        <is>
          <t>$3.0M revolving line of credit — UNDRAWN as of Dec 2024. Covenants: min $2.0M cash, D/E &lt; 0.30, EBITDA coverage ratio. Bank: undisclosed (referenced in CFO documentation).</t>
        </is>
      </c>
    </row>
    <row r="30" ht="26" customHeight="1">
      <c r="A30" s="28" t="inlineStr">
        <is>
          <t>NADCAP Accreditations</t>
        </is>
      </c>
      <c r="B30" s="6" t="inlineStr">
        <is>
          <t>Heat Treatment: BAC 5619, AMS 2770, MIL-H-6088 — expires June 12, 2025 (renewal May 2025). NDT (PT+MT): expires June 14, 2025 (renewal May 2025). Both Priority 2 (Satisfactory).</t>
        </is>
      </c>
    </row>
    <row r="31" ht="26" customHeight="1">
      <c r="A31" s="27" t="inlineStr">
        <is>
          <t>FAA Production Approval</t>
        </is>
      </c>
      <c r="B31" s="8" t="inlineStr">
        <is>
          <t>Certificate #21J-489. Three PMA parts: PQ7489A (737 wing bracket), PQ7489B (Cessna Citation), PQ7489C (Gulfstream G450/550). Annual reports due Jan 31. Last FAA inspection: Sept 12-13, 2024 — no discrepancies.</t>
        </is>
      </c>
    </row>
    <row r="32" ht="26" customHeight="1">
      <c r="A32" s="28" t="inlineStr">
        <is>
          <t>CMMC Level 2 — In Progress</t>
        </is>
      </c>
      <c r="B32" s="6" t="inlineStr">
        <is>
          <t>Cybersecurity Maturity Model Certification Level 2 required for DoD contracts. Target completion: Q2 2025. Failure to achieve = cannot bid new defense programs. Investment: ~$67K.</t>
        </is>
      </c>
    </row>
    <row r="33" ht="26" customHeight="1">
      <c r="A33" s="27" t="inlineStr">
        <is>
          <t>Employment Contracts</t>
        </is>
      </c>
      <c r="B33" s="8" t="inlineStr">
        <is>
          <t>127 employees; U.S. persons only (ITAR requirement verified). All employees signed NDAs. Stock option agreements under 2020 Plan (12 participants). Machinist starting pay adjustment to $52K in 2025.</t>
        </is>
      </c>
    </row>
    <row r="34" ht="26" customHeight="1">
      <c r="A34" s="28" t="inlineStr">
        <is>
          <t>Insurance Summary</t>
        </is>
      </c>
      <c r="B34" s="6" t="inlineStr">
        <is>
          <t>GL: Travelers #GL-28473849-24 ($4M aggregate, $24K premium) | D&amp;O: Chubb #DO-8473920-24 ($5M limit, $32K premium) | Total insurance: $387K annual premium | No product liability claims in 16-yr history.</t>
        </is>
      </c>
    </row>
    <row r="35" ht="26" customHeight="1">
      <c r="A35" s="27" t="inlineStr">
        <is>
          <t>M&amp;A Data Room</t>
        </is>
      </c>
      <c r="B35" s="8" t="inlineStr">
        <is>
          <t>Intralinks VDR (256-bit, watermarked, view-only). Prepared Dec 15, 2024 by CFO Michael Anderson. Legal review: Morrison &amp; Associates LLP. Zero litigation history. Zero product liability claims.</t>
        </is>
      </c>
    </row>
    <row r="36" ht="26" customHeight="1">
      <c r="A36" s="28" t="inlineStr">
        <is>
          <t>Patents &amp; IP</t>
        </is>
      </c>
      <c r="B36" s="6" t="inlineStr">
        <is>
          <t>3 issued patents (process + design). FAA PMA = IP protection on approved parts. 2 additional patent filings planned 2025 (automated inspection, advanced heat treat). IP valuation to be commissioned 2026.</t>
        </is>
      </c>
    </row>
  </sheetData>
  <mergeCells count="19">
    <mergeCell ref="B25:I25"/>
    <mergeCell ref="B31:I31"/>
    <mergeCell ref="B27:I27"/>
    <mergeCell ref="A2:I2"/>
    <mergeCell ref="A14:I14"/>
    <mergeCell ref="A22:I22"/>
    <mergeCell ref="B23:I23"/>
    <mergeCell ref="B32:I32"/>
    <mergeCell ref="A4:I4"/>
    <mergeCell ref="B29:I29"/>
    <mergeCell ref="B34:I34"/>
    <mergeCell ref="B28:I28"/>
    <mergeCell ref="B30:I30"/>
    <mergeCell ref="B33:I33"/>
    <mergeCell ref="B24:I24"/>
    <mergeCell ref="A1:I1"/>
    <mergeCell ref="B36:I36"/>
    <mergeCell ref="B35:I35"/>
    <mergeCell ref="B26:I26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J78"/>
  <sheetViews>
    <sheetView showGridLines="0" workbookViewId="0">
      <pane xSplit="3" ySplit="4" topLeftCell="D5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16" customWidth="1" min="1" max="1"/>
    <col width="36" customWidth="1" min="2" max="2"/>
    <col width="14" customWidth="1" min="3" max="3"/>
    <col width="12" customWidth="1" min="4" max="4"/>
    <col width="12" customWidth="1" min="5" max="5"/>
    <col width="14" customWidth="1" min="6" max="6"/>
    <col width="14" customWidth="1" min="7" max="7"/>
    <col width="12" customWidth="1" min="8" max="8"/>
    <col width="28" customWidth="1" min="9" max="9"/>
    <col width="32" customWidth="1" min="10" max="10"/>
  </cols>
  <sheetData>
    <row r="1" ht="30" customHeight="1">
      <c r="A1" s="9" t="inlineStr">
        <is>
          <t>PRECISION FLIGHT COMPONENTS — KPI MASTER PYRAMID (Source: PFC Strategic Plan 2025-2029)</t>
        </is>
      </c>
    </row>
    <row r="2" ht="30" customHeight="1">
      <c r="A2" s="10" t="inlineStr">
        <is>
          <t>All KPIs verified from company documents | 2024 Actuals | 2025 + 2029 Targets | USD | Measurement frequency per PFC strategic plan</t>
        </is>
      </c>
    </row>
    <row r="3" ht="5" customHeight="1"/>
    <row r="4" ht="28" customHeight="1">
      <c r="A4" s="29" t="inlineStr">
        <is>
          <t>Category</t>
        </is>
      </c>
      <c r="B4" s="29" t="inlineStr">
        <is>
          <t>KPI Name</t>
        </is>
      </c>
      <c r="C4" s="29" t="inlineStr">
        <is>
          <t>Unit</t>
        </is>
      </c>
      <c r="D4" s="29" t="inlineStr">
        <is>
          <t>2023A</t>
        </is>
      </c>
      <c r="E4" s="29" t="inlineStr">
        <is>
          <t>2024A</t>
        </is>
      </c>
      <c r="F4" s="29" t="inlineStr">
        <is>
          <t>2025 Target</t>
        </is>
      </c>
      <c r="G4" s="29" t="inlineStr">
        <is>
          <t>2029 Target</t>
        </is>
      </c>
      <c r="H4" s="29" t="inlineStr">
        <is>
          <t>vs 2025 Tgt</t>
        </is>
      </c>
      <c r="I4" s="29" t="inlineStr">
        <is>
          <t>Industry Benchmark</t>
        </is>
      </c>
      <c r="J4" s="29" t="inlineStr">
        <is>
          <t>Source / Notes</t>
        </is>
      </c>
    </row>
    <row r="5" ht="17" customHeight="1">
      <c r="A5" s="4" t="inlineStr">
        <is>
          <t>◆  FINANCIAL  [Source: PFC Strategic Plan 2025-2029]</t>
        </is>
      </c>
    </row>
    <row r="6">
      <c r="A6" s="19" t="inlineStr">
        <is>
          <t>FINANCIAL</t>
        </is>
      </c>
      <c r="B6" s="18" t="inlineStr">
        <is>
          <t>Revenue</t>
        </is>
      </c>
      <c r="C6" s="20" t="inlineStr">
        <is>
          <t>$M</t>
        </is>
      </c>
      <c r="D6" s="20" t="n">
        <v>21.6</v>
      </c>
      <c r="E6" s="20" t="n">
        <v>23.4</v>
      </c>
      <c r="F6" s="20" t="n">
        <v>28.1</v>
      </c>
      <c r="G6" s="20" t="n">
        <v>52</v>
      </c>
      <c r="H6" s="30">
        <f>F6-E6</f>
        <v/>
      </c>
      <c r="I6" s="22" t="inlineStr">
        <is>
          <t>Tier 2 aero: varies</t>
        </is>
      </c>
      <c r="J6" s="22" t="inlineStr">
        <is>
          <t>Strat Plan S7; 17.3% CAGR to 2029</t>
        </is>
      </c>
    </row>
    <row r="7">
      <c r="A7" s="19" t="inlineStr">
        <is>
          <t>FINANCIAL</t>
        </is>
      </c>
      <c r="B7" s="18" t="inlineStr">
        <is>
          <t>Revenue YoY Growth</t>
        </is>
      </c>
      <c r="C7" s="20" t="inlineStr">
        <is>
          <t>%</t>
        </is>
      </c>
      <c r="D7" s="20" t="n"/>
      <c r="E7" s="31" t="n">
        <v>0.082</v>
      </c>
      <c r="F7" s="31" t="n">
        <v>0.201</v>
      </c>
      <c r="G7" s="31" t="n">
        <v>0.111</v>
      </c>
      <c r="H7" s="30">
        <f>F7-E7</f>
        <v/>
      </c>
      <c r="I7" s="22" t="inlineStr"/>
      <c r="J7" s="22" t="inlineStr">
        <is>
          <t>2024A +8.2%; 2025P +20.1%; 2029P +11.1%</t>
        </is>
      </c>
    </row>
    <row r="8">
      <c r="A8" s="19" t="inlineStr">
        <is>
          <t>FINANCIAL</t>
        </is>
      </c>
      <c r="B8" s="18" t="inlineStr">
        <is>
          <t>Gross Profit</t>
        </is>
      </c>
      <c r="C8" s="20" t="inlineStr">
        <is>
          <t>$M</t>
        </is>
      </c>
      <c r="D8" s="20" t="n"/>
      <c r="E8" s="20" t="n">
        <v>8.300000000000001</v>
      </c>
      <c r="F8" s="20" t="n">
        <v>10.1</v>
      </c>
      <c r="G8" s="20" t="n">
        <v>20.8</v>
      </c>
      <c r="H8" s="30">
        <f>F8-E8</f>
        <v/>
      </c>
      <c r="I8" s="22" t="inlineStr"/>
      <c r="J8" s="22" t="inlineStr"/>
    </row>
    <row r="9">
      <c r="A9" s="19" t="inlineStr">
        <is>
          <t>FINANCIAL</t>
        </is>
      </c>
      <c r="B9" s="18" t="inlineStr">
        <is>
          <t>Gross Margin</t>
        </is>
      </c>
      <c r="C9" s="20" t="inlineStr">
        <is>
          <t>%</t>
        </is>
      </c>
      <c r="D9" s="20" t="n"/>
      <c r="E9" s="31" t="n">
        <v>0.352</v>
      </c>
      <c r="F9" s="31" t="n">
        <v>0.36</v>
      </c>
      <c r="G9" s="31" t="n">
        <v>0.4</v>
      </c>
      <c r="H9" s="30">
        <f>F9-E9</f>
        <v/>
      </c>
      <c r="I9" s="22" t="inlineStr"/>
      <c r="J9" s="22" t="inlineStr">
        <is>
          <t>Strat Plan S7; margin expansion path</t>
        </is>
      </c>
    </row>
    <row r="10">
      <c r="A10" s="19" t="inlineStr">
        <is>
          <t>FINANCIAL</t>
        </is>
      </c>
      <c r="B10" s="18" t="inlineStr">
        <is>
          <t>EBITDA</t>
        </is>
      </c>
      <c r="C10" s="20" t="inlineStr">
        <is>
          <t>$M</t>
        </is>
      </c>
      <c r="D10" s="20" t="n"/>
      <c r="E10" s="31" t="n">
        <v>3.6</v>
      </c>
      <c r="F10" s="31" t="n">
        <v>4.8</v>
      </c>
      <c r="G10" s="20" t="n">
        <v>11.4</v>
      </c>
      <c r="H10" s="30">
        <f>F10-E10</f>
        <v/>
      </c>
      <c r="I10" s="22" t="inlineStr"/>
      <c r="J10" s="22" t="inlineStr">
        <is>
          <t>15 consecutive profitable years</t>
        </is>
      </c>
    </row>
    <row r="11">
      <c r="A11" s="19" t="inlineStr">
        <is>
          <t>FINANCIAL</t>
        </is>
      </c>
      <c r="B11" s="18" t="inlineStr">
        <is>
          <t>EBITDA Margin</t>
        </is>
      </c>
      <c r="C11" s="20" t="inlineStr">
        <is>
          <t>%</t>
        </is>
      </c>
      <c r="D11" s="20" t="n"/>
      <c r="E11" s="31" t="n">
        <v>0.154</v>
      </c>
      <c r="F11" s="31" t="n">
        <v>0.171</v>
      </c>
      <c r="G11" s="31" t="n">
        <v>0.219</v>
      </c>
      <c r="H11" s="30">
        <f>F11-E11</f>
        <v/>
      </c>
      <c r="I11" s="22" t="inlineStr"/>
      <c r="J11" s="22" t="inlineStr">
        <is>
          <t>2024A 15.4%; target 21.9% by 2029</t>
        </is>
      </c>
    </row>
    <row r="12">
      <c r="A12" s="19" t="inlineStr">
        <is>
          <t>FINANCIAL</t>
        </is>
      </c>
      <c r="B12" s="18" t="inlineStr">
        <is>
          <t>Net Income</t>
        </is>
      </c>
      <c r="C12" s="20" t="inlineStr">
        <is>
          <t>$M</t>
        </is>
      </c>
      <c r="D12" s="20" t="n"/>
      <c r="E12" s="31" t="n">
        <v>2.9</v>
      </c>
      <c r="F12" s="31" t="n">
        <v>3.7</v>
      </c>
      <c r="G12" s="20" t="n">
        <v>9.1</v>
      </c>
      <c r="H12" s="30">
        <f>F12-E12</f>
        <v/>
      </c>
      <c r="I12" s="22" t="inlineStr"/>
      <c r="J12" s="22" t="inlineStr">
        <is>
          <t>Net Margin 12.3% (2024A)</t>
        </is>
      </c>
    </row>
    <row r="13">
      <c r="A13" s="19" t="inlineStr">
        <is>
          <t>FINANCIAL</t>
        </is>
      </c>
      <c r="B13" s="18" t="inlineStr">
        <is>
          <t>Net Margin</t>
        </is>
      </c>
      <c r="C13" s="20" t="inlineStr">
        <is>
          <t>%</t>
        </is>
      </c>
      <c r="D13" s="20" t="n"/>
      <c r="E13" s="31" t="n">
        <v>0.123</v>
      </c>
      <c r="F13" s="31" t="n">
        <v>0.132</v>
      </c>
      <c r="G13" s="31" t="n">
        <v>0.175</v>
      </c>
      <c r="H13" s="30">
        <f>F13-E13</f>
        <v/>
      </c>
      <c r="I13" s="22" t="inlineStr"/>
      <c r="J13" s="22" t="inlineStr"/>
    </row>
    <row r="14">
      <c r="A14" s="19" t="inlineStr">
        <is>
          <t>FINANCIAL</t>
        </is>
      </c>
      <c r="B14" s="18" t="inlineStr">
        <is>
          <t>Operating Expenses</t>
        </is>
      </c>
      <c r="C14" s="20" t="inlineStr">
        <is>
          <t>$M</t>
        </is>
      </c>
      <c r="D14" s="20" t="n"/>
      <c r="E14" s="31" t="n">
        <v>4.6</v>
      </c>
      <c r="F14" s="20" t="n">
        <v>5.3</v>
      </c>
      <c r="G14" s="20" t="n">
        <v>9.4</v>
      </c>
      <c r="H14" s="30">
        <f>F14-E14</f>
        <v/>
      </c>
      <c r="I14" s="22" t="inlineStr"/>
      <c r="J14" s="22" t="inlineStr">
        <is>
          <t>OpEx % declining as revenue scales</t>
        </is>
      </c>
    </row>
    <row r="15">
      <c r="A15" s="19" t="inlineStr">
        <is>
          <t>FINANCIAL</t>
        </is>
      </c>
      <c r="B15" s="18" t="inlineStr">
        <is>
          <t>Cash on Hand</t>
        </is>
      </c>
      <c r="C15" s="20" t="inlineStr">
        <is>
          <t>$M</t>
        </is>
      </c>
      <c r="D15" s="20" t="n"/>
      <c r="E15" s="31" t="n">
        <v>2.8</v>
      </c>
      <c r="F15" s="31" t="n">
        <v>2</v>
      </c>
      <c r="G15" s="20" t="n"/>
      <c r="H15" s="30">
        <f>F15-E15</f>
        <v/>
      </c>
      <c r="I15" s="22" t="inlineStr"/>
      <c r="J15" s="22" t="inlineStr">
        <is>
          <t>$3M credit line UNDRAWN</t>
        </is>
      </c>
    </row>
    <row r="16">
      <c r="A16" s="19" t="inlineStr">
        <is>
          <t>FINANCIAL</t>
        </is>
      </c>
      <c r="B16" s="18" t="inlineStr">
        <is>
          <t>Debt/Equity Ratio</t>
        </is>
      </c>
      <c r="C16" s="20" t="inlineStr">
        <is>
          <t>x</t>
        </is>
      </c>
      <c r="D16" s="20" t="n"/>
      <c r="E16" s="31" t="n">
        <v>0.2</v>
      </c>
      <c r="F16" s="20" t="n"/>
      <c r="G16" s="31" t="n">
        <v>0.3</v>
      </c>
      <c r="H16" s="20" t="n"/>
      <c r="I16" s="22" t="inlineStr"/>
      <c r="J16" s="22" t="inlineStr">
        <is>
          <t>Strong balance sheet; equipment loans only</t>
        </is>
      </c>
    </row>
    <row r="17">
      <c r="A17" s="19" t="inlineStr">
        <is>
          <t>FINANCIAL</t>
        </is>
      </c>
      <c r="B17" s="18" t="inlineStr">
        <is>
          <t>Sales Pipeline</t>
        </is>
      </c>
      <c r="C17" s="20" t="inlineStr">
        <is>
          <t>$M</t>
        </is>
      </c>
      <c r="D17" s="20" t="n"/>
      <c r="E17" s="20" t="n">
        <v>16.6</v>
      </c>
      <c r="F17" s="20" t="n">
        <v>22</v>
      </c>
      <c r="G17" s="20" t="n">
        <v>40</v>
      </c>
      <c r="H17" s="30">
        <f>F17-E17</f>
        <v/>
      </c>
      <c r="I17" s="22" t="inlineStr">
        <is>
          <t>Monthly</t>
        </is>
      </c>
      <c r="J17" s="22" t="inlineStr">
        <is>
          <t>Salesforce CRM; monthly monitoring</t>
        </is>
      </c>
    </row>
    <row r="18">
      <c r="A18" s="19" t="inlineStr">
        <is>
          <t>FINANCIAL</t>
        </is>
      </c>
      <c r="B18" s="18" t="inlineStr">
        <is>
          <t>Contracted Backlog</t>
        </is>
      </c>
      <c r="C18" s="20" t="inlineStr">
        <is>
          <t>$M</t>
        </is>
      </c>
      <c r="D18" s="20" t="n"/>
      <c r="E18" s="20" t="n">
        <v>25.4</v>
      </c>
      <c r="F18" s="20" t="n">
        <v>32</v>
      </c>
      <c r="G18" s="20" t="n"/>
      <c r="H18" s="30">
        <f>F18-E18</f>
        <v/>
      </c>
      <c r="I18" s="22" t="inlineStr">
        <is>
          <t>Quarterly</t>
        </is>
      </c>
      <c r="J18" s="22" t="inlineStr">
        <is>
          <t>Through 2027; per M&amp;A data room</t>
        </is>
      </c>
    </row>
    <row r="19" ht="17" customHeight="1">
      <c r="A19" s="4" t="inlineStr">
        <is>
          <t>◆  COMMERCIAL  [Source: PFC Strategic Plan 2025-2029]</t>
        </is>
      </c>
    </row>
    <row r="20">
      <c r="A20" s="32" t="inlineStr">
        <is>
          <t>COMMERCIAL</t>
        </is>
      </c>
      <c r="B20" s="33" t="inlineStr">
        <is>
          <t>Top 3 Customer Concentration</t>
        </is>
      </c>
      <c r="C20" s="34" t="inlineStr">
        <is>
          <t>%</t>
        </is>
      </c>
      <c r="D20" s="34" t="n"/>
      <c r="E20" s="35" t="n">
        <v>0.602</v>
      </c>
      <c r="F20" s="34" t="n"/>
      <c r="G20" s="35" t="n">
        <v>0.5</v>
      </c>
      <c r="H20" s="34" t="n"/>
      <c r="I20" s="36" t="inlineStr"/>
      <c r="J20" s="36" t="inlineStr">
        <is>
          <t>CRITICAL RISK — Boeing 26.4%, LMT 20.5%, Spirit 13.3%</t>
        </is>
      </c>
    </row>
    <row r="21">
      <c r="A21" s="32" t="inlineStr">
        <is>
          <t>COMMERCIAL</t>
        </is>
      </c>
      <c r="B21" s="33" t="inlineStr">
        <is>
          <t>Boeing Revenue</t>
        </is>
      </c>
      <c r="C21" s="34" t="inlineStr">
        <is>
          <t>$M</t>
        </is>
      </c>
      <c r="D21" s="34" t="n"/>
      <c r="E21" s="34" t="n">
        <v>6.2</v>
      </c>
      <c r="F21" s="34" t="n">
        <v>7.8</v>
      </c>
      <c r="G21" s="34" t="n">
        <v>13.2</v>
      </c>
      <c r="H21" s="37">
        <f>F21-E21</f>
        <v/>
      </c>
      <c r="I21" s="36" t="inlineStr">
        <is>
          <t>Monthly</t>
        </is>
      </c>
      <c r="J21" s="36" t="inlineStr">
        <is>
          <t>No LTA — PO only; target LTA Q3 2025</t>
        </is>
      </c>
    </row>
    <row r="22">
      <c r="A22" s="32" t="inlineStr">
        <is>
          <t>COMMERCIAL</t>
        </is>
      </c>
      <c r="B22" s="33" t="inlineStr">
        <is>
          <t>Lockheed Martin Revenue</t>
        </is>
      </c>
      <c r="C22" s="34" t="inlineStr">
        <is>
          <t>$M</t>
        </is>
      </c>
      <c r="D22" s="34" t="n"/>
      <c r="E22" s="35" t="n">
        <v>4.8</v>
      </c>
      <c r="F22" s="34" t="n">
        <v>5.6</v>
      </c>
      <c r="G22" s="34" t="n">
        <v>10</v>
      </c>
      <c r="H22" s="37">
        <f>F22-E22</f>
        <v/>
      </c>
      <c r="I22" s="36" t="inlineStr">
        <is>
          <t>Monthly</t>
        </is>
      </c>
      <c r="J22" s="36" t="inlineStr">
        <is>
          <t>LTA expires Dec 2027 — RENEWAL CRITICAL</t>
        </is>
      </c>
    </row>
    <row r="23">
      <c r="A23" s="32" t="inlineStr">
        <is>
          <t>COMMERCIAL</t>
        </is>
      </c>
      <c r="B23" s="33" t="inlineStr">
        <is>
          <t>Spirit AeroSystems Revenue</t>
        </is>
      </c>
      <c r="C23" s="34" t="inlineStr">
        <is>
          <t>$M</t>
        </is>
      </c>
      <c r="D23" s="34" t="n"/>
      <c r="E23" s="35" t="n">
        <v>3.1</v>
      </c>
      <c r="F23" s="35" t="n">
        <v>3.8</v>
      </c>
      <c r="G23" s="34" t="n">
        <v>6.8</v>
      </c>
      <c r="H23" s="37">
        <f>F23-E23</f>
        <v/>
      </c>
      <c r="I23" s="36" t="inlineStr">
        <is>
          <t>Monthly</t>
        </is>
      </c>
      <c r="J23" s="36" t="inlineStr">
        <is>
          <t>Financial risk — Spirit Ch.11 2024</t>
        </is>
      </c>
    </row>
    <row r="24">
      <c r="A24" s="32" t="inlineStr">
        <is>
          <t>COMMERCIAL</t>
        </is>
      </c>
      <c r="B24" s="33" t="inlineStr">
        <is>
          <t>Textron Aviation Revenue</t>
        </is>
      </c>
      <c r="C24" s="34" t="inlineStr">
        <is>
          <t>$M</t>
        </is>
      </c>
      <c r="D24" s="34" t="n"/>
      <c r="E24" s="35" t="n">
        <v>2.4</v>
      </c>
      <c r="F24" s="35" t="n">
        <v>2.9</v>
      </c>
      <c r="G24" s="34" t="n">
        <v>5.2</v>
      </c>
      <c r="H24" s="37">
        <f>F24-E24</f>
        <v/>
      </c>
      <c r="I24" s="36" t="inlineStr">
        <is>
          <t>Quarterly</t>
        </is>
      </c>
      <c r="J24" s="36" t="inlineStr"/>
    </row>
    <row r="25">
      <c r="A25" s="32" t="inlineStr">
        <is>
          <t>COMMERCIAL</t>
        </is>
      </c>
      <c r="B25" s="33" t="inlineStr">
        <is>
          <t>Northrop Grumman Revenue</t>
        </is>
      </c>
      <c r="C25" s="34" t="inlineStr">
        <is>
          <t>$M</t>
        </is>
      </c>
      <c r="D25" s="34" t="n"/>
      <c r="E25" s="35" t="n">
        <v>1.9</v>
      </c>
      <c r="F25" s="35" t="n">
        <v>2.3</v>
      </c>
      <c r="G25" s="35" t="n">
        <v>4.2</v>
      </c>
      <c r="H25" s="37">
        <f>F25-E25</f>
        <v/>
      </c>
      <c r="I25" s="36" t="inlineStr">
        <is>
          <t>Quarterly</t>
        </is>
      </c>
      <c r="J25" s="36" t="inlineStr"/>
    </row>
    <row r="26">
      <c r="A26" s="32" t="inlineStr">
        <is>
          <t>COMMERCIAL</t>
        </is>
      </c>
      <c r="B26" s="33" t="inlineStr">
        <is>
          <t>Aftermarket / MRO Revenue</t>
        </is>
      </c>
      <c r="C26" s="34" t="inlineStr">
        <is>
          <t>$M</t>
        </is>
      </c>
      <c r="D26" s="34" t="n"/>
      <c r="E26" s="35" t="n">
        <v>0.4</v>
      </c>
      <c r="F26" s="35" t="n">
        <v>0.8</v>
      </c>
      <c r="G26" s="34" t="n">
        <v>5</v>
      </c>
      <c r="H26" s="37">
        <f>F26-E26</f>
        <v/>
      </c>
      <c r="I26" s="36" t="inlineStr">
        <is>
          <t>Monthly</t>
        </is>
      </c>
      <c r="J26" s="36" t="inlineStr">
        <is>
          <t>FAA PMA business; high margin potential</t>
        </is>
      </c>
    </row>
    <row r="27">
      <c r="A27" s="32" t="inlineStr">
        <is>
          <t>COMMERCIAL</t>
        </is>
      </c>
      <c r="B27" s="33" t="inlineStr">
        <is>
          <t>New Customer Revenue (eVTOL/Space)</t>
        </is>
      </c>
      <c r="C27" s="34" t="inlineStr">
        <is>
          <t>$M</t>
        </is>
      </c>
      <c r="D27" s="34" t="n"/>
      <c r="E27" s="34" t="n">
        <v>0</v>
      </c>
      <c r="F27" s="35" t="n">
        <v>0.3</v>
      </c>
      <c r="G27" s="35" t="n">
        <v>2.9</v>
      </c>
      <c r="H27" s="37">
        <f>F27-E27</f>
        <v/>
      </c>
      <c r="I27" s="36" t="inlineStr">
        <is>
          <t>Monthly</t>
        </is>
      </c>
      <c r="J27" s="36" t="inlineStr">
        <is>
          <t>0 in 2024; target $0.3M 2025 first wins</t>
        </is>
      </c>
    </row>
    <row r="28">
      <c r="A28" s="32" t="inlineStr">
        <is>
          <t>COMMERCIAL</t>
        </is>
      </c>
      <c r="B28" s="33" t="inlineStr">
        <is>
          <t>Commercial Aviation Revenue</t>
        </is>
      </c>
      <c r="C28" s="34" t="inlineStr">
        <is>
          <t>$M</t>
        </is>
      </c>
      <c r="D28" s="34" t="n"/>
      <c r="E28" s="34" t="n">
        <v>15.6</v>
      </c>
      <c r="F28" s="34" t="n">
        <v>18.7</v>
      </c>
      <c r="G28" s="34" t="n">
        <v>36.4</v>
      </c>
      <c r="H28" s="37">
        <f>F28-E28</f>
        <v/>
      </c>
      <c r="I28" s="36" t="inlineStr"/>
      <c r="J28" s="36" t="inlineStr">
        <is>
          <t>737 MAX ramp key driver</t>
        </is>
      </c>
    </row>
    <row r="29">
      <c r="A29" s="32" t="inlineStr">
        <is>
          <t>COMMERCIAL</t>
        </is>
      </c>
      <c r="B29" s="33" t="inlineStr">
        <is>
          <t>Defense Revenue</t>
        </is>
      </c>
      <c r="C29" s="34" t="inlineStr">
        <is>
          <t>$M</t>
        </is>
      </c>
      <c r="D29" s="34" t="n"/>
      <c r="E29" s="34" t="n">
        <v>7.8</v>
      </c>
      <c r="F29" s="34" t="n">
        <v>9.4</v>
      </c>
      <c r="G29" s="34" t="n">
        <v>15.6</v>
      </c>
      <c r="H29" s="37">
        <f>F29-E29</f>
        <v/>
      </c>
      <c r="I29" s="36" t="inlineStr"/>
      <c r="J29" s="36" t="inlineStr">
        <is>
          <t>F-35, NGAD pursuit</t>
        </is>
      </c>
    </row>
    <row r="30">
      <c r="A30" s="32" t="inlineStr">
        <is>
          <t>COMMERCIAL</t>
        </is>
      </c>
      <c r="B30" s="33" t="inlineStr">
        <is>
          <t>Customer Retention Rate</t>
        </is>
      </c>
      <c r="C30" s="34" t="inlineStr">
        <is>
          <t>%</t>
        </is>
      </c>
      <c r="D30" s="34" t="n"/>
      <c r="E30" s="34" t="n"/>
      <c r="F30" s="35" t="n">
        <v>0.95</v>
      </c>
      <c r="G30" s="34" t="n"/>
      <c r="H30" s="34" t="n"/>
      <c r="I30" s="36" t="inlineStr"/>
      <c r="J30" s="36" t="inlineStr">
        <is>
          <t>Zero lost customers due to quality/delivery in 2024</t>
        </is>
      </c>
    </row>
    <row r="31">
      <c r="A31" s="32" t="inlineStr">
        <is>
          <t>COMMERCIAL</t>
        </is>
      </c>
      <c r="B31" s="33" t="inlineStr">
        <is>
          <t>Net Promoter Score</t>
        </is>
      </c>
      <c r="C31" s="34" t="inlineStr">
        <is>
          <t>score</t>
        </is>
      </c>
      <c r="D31" s="34" t="n"/>
      <c r="E31" s="34" t="n"/>
      <c r="F31" s="34" t="n">
        <v>50</v>
      </c>
      <c r="G31" s="34" t="n"/>
      <c r="H31" s="34" t="n"/>
      <c r="I31" s="36" t="inlineStr">
        <is>
          <t>Quarterly</t>
        </is>
      </c>
      <c r="J31" s="36" t="inlineStr">
        <is>
          <t>Survey customers annually per Obj C3</t>
        </is>
      </c>
    </row>
    <row r="32" ht="17" customHeight="1">
      <c r="A32" s="4" t="inlineStr">
        <is>
          <t>◆  OPERATIONS  [Source: PFC Strategic Plan 2025-2029]</t>
        </is>
      </c>
    </row>
    <row r="33">
      <c r="A33" s="38" t="inlineStr">
        <is>
          <t>OPERATIONS</t>
        </is>
      </c>
      <c r="B33" s="39" t="inlineStr">
        <is>
          <t>On-Time Delivery (OTD)</t>
        </is>
      </c>
      <c r="C33" s="40" t="inlineStr">
        <is>
          <t>%</t>
        </is>
      </c>
      <c r="D33" s="40" t="n"/>
      <c r="E33" s="41" t="n">
        <v>0.966</v>
      </c>
      <c r="F33" s="41" t="n">
        <v>0.98</v>
      </c>
      <c r="G33" s="41" t="n">
        <v>0.98</v>
      </c>
      <c r="H33" s="42">
        <f>F33-E33</f>
        <v/>
      </c>
      <c r="I33" s="43" t="inlineStr">
        <is>
          <t>Weekly</t>
        </is>
      </c>
      <c r="J33" s="43" t="inlineStr">
        <is>
          <t>PFC 96.6% vs industry avg — competitive advantage</t>
        </is>
      </c>
    </row>
    <row r="34">
      <c r="A34" s="38" t="inlineStr">
        <is>
          <t>OPERATIONS</t>
        </is>
      </c>
      <c r="B34" s="39" t="inlineStr">
        <is>
          <t>First-Pass Yield (FPY)</t>
        </is>
      </c>
      <c r="C34" s="40" t="inlineStr">
        <is>
          <t>%</t>
        </is>
      </c>
      <c r="D34" s="40" t="n"/>
      <c r="E34" s="41" t="n">
        <v>0.948</v>
      </c>
      <c r="F34" s="41" t="n">
        <v>0.955</v>
      </c>
      <c r="G34" s="41" t="n">
        <v>0.97</v>
      </c>
      <c r="H34" s="42">
        <f>F34-E34</f>
        <v/>
      </c>
      <c r="I34" s="43" t="inlineStr">
        <is>
          <t>Daily</t>
        </is>
      </c>
      <c r="J34" s="43" t="inlineStr">
        <is>
          <t>KEY GAP: 94.8% vs 97% target; SPC deployment 2025</t>
        </is>
      </c>
    </row>
    <row r="35">
      <c r="A35" s="38" t="inlineStr">
        <is>
          <t>OPERATIONS</t>
        </is>
      </c>
      <c r="B35" s="39" t="inlineStr">
        <is>
          <t>Defect Rate (PPM)</t>
        </is>
      </c>
      <c r="C35" s="40" t="inlineStr">
        <is>
          <t>PPM</t>
        </is>
      </c>
      <c r="D35" s="40" t="n"/>
      <c r="E35" s="40" t="n">
        <v>247</v>
      </c>
      <c r="F35" s="40" t="n"/>
      <c r="G35" s="40" t="n">
        <v>150</v>
      </c>
      <c r="H35" s="40" t="n"/>
      <c r="I35" s="43" t="inlineStr">
        <is>
          <t>Daily</t>
        </is>
      </c>
      <c r="J35" s="43" t="inlineStr">
        <is>
          <t>PFC 247 PPM = top decile; target &lt;150 by 2029</t>
        </is>
      </c>
    </row>
    <row r="36">
      <c r="A36" s="38" t="inlineStr">
        <is>
          <t>OPERATIONS</t>
        </is>
      </c>
      <c r="B36" s="39" t="inlineStr">
        <is>
          <t>Manufacturing Cycle Time</t>
        </is>
      </c>
      <c r="C36" s="40" t="inlineStr">
        <is>
          <t>days</t>
        </is>
      </c>
      <c r="D36" s="40" t="n"/>
      <c r="E36" s="40" t="n">
        <v>14.2</v>
      </c>
      <c r="F36" s="40" t="n"/>
      <c r="G36" s="40" t="n">
        <v>10</v>
      </c>
      <c r="H36" s="40" t="n"/>
      <c r="I36" s="43" t="inlineStr">
        <is>
          <t>Weekly</t>
        </is>
      </c>
      <c r="J36" s="43" t="inlineStr">
        <is>
          <t>30% reduction via lean/SMED</t>
        </is>
      </c>
    </row>
    <row r="37">
      <c r="A37" s="38" t="inlineStr">
        <is>
          <t>OPERATIONS</t>
        </is>
      </c>
      <c r="B37" s="39" t="inlineStr">
        <is>
          <t>Setup Time (avg)</t>
        </is>
      </c>
      <c r="C37" s="40" t="inlineStr">
        <is>
          <t>hours</t>
        </is>
      </c>
      <c r="D37" s="40" t="n"/>
      <c r="E37" s="41" t="n">
        <v>2.4</v>
      </c>
      <c r="F37" s="40" t="n"/>
      <c r="G37" s="41" t="n">
        <v>1.2</v>
      </c>
      <c r="H37" s="40" t="n"/>
      <c r="I37" s="43" t="inlineStr">
        <is>
          <t>Weekly</t>
        </is>
      </c>
      <c r="J37" s="43" t="inlineStr">
        <is>
          <t>SMED initiative — target 1.2 hrs</t>
        </is>
      </c>
    </row>
    <row r="38">
      <c r="A38" s="38" t="inlineStr">
        <is>
          <t>OPERATIONS</t>
        </is>
      </c>
      <c r="B38" s="39" t="inlineStr">
        <is>
          <t>5-Axis CNC Utilization</t>
        </is>
      </c>
      <c r="C38" s="40" t="inlineStr">
        <is>
          <t>%</t>
        </is>
      </c>
      <c r="D38" s="40" t="n"/>
      <c r="E38" s="41" t="n">
        <v>0.918</v>
      </c>
      <c r="F38" s="41" t="n">
        <v>0.85</v>
      </c>
      <c r="G38" s="41" t="n">
        <v>0.92</v>
      </c>
      <c r="H38" s="42">
        <f>F38-E38</f>
        <v/>
      </c>
      <c r="I38" s="43" t="inlineStr">
        <is>
          <t>Weekly</t>
        </is>
      </c>
      <c r="J38" s="43" t="inlineStr">
        <is>
          <t>91.8% = BOTTLENECK; turning away $2.4M/yr</t>
        </is>
      </c>
    </row>
    <row r="39">
      <c r="A39" s="38" t="inlineStr">
        <is>
          <t>OPERATIONS</t>
        </is>
      </c>
      <c r="B39" s="39" t="inlineStr">
        <is>
          <t>Horizontal CNC Utilization</t>
        </is>
      </c>
      <c r="C39" s="40" t="inlineStr">
        <is>
          <t>%</t>
        </is>
      </c>
      <c r="D39" s="40" t="n"/>
      <c r="E39" s="41" t="n">
        <v>0.921</v>
      </c>
      <c r="F39" s="41" t="n">
        <v>0.85</v>
      </c>
      <c r="G39" s="40" t="n"/>
      <c r="H39" s="42">
        <f>F39-E39</f>
        <v/>
      </c>
      <c r="I39" s="43" t="inlineStr">
        <is>
          <t>Weekly</t>
        </is>
      </c>
      <c r="J39" s="43" t="inlineStr">
        <is>
          <t>92.1% = CONSTRAINED (2nd bottleneck)</t>
        </is>
      </c>
    </row>
    <row r="40">
      <c r="A40" s="38" t="inlineStr">
        <is>
          <t>OPERATIONS</t>
        </is>
      </c>
      <c r="B40" s="39" t="inlineStr">
        <is>
          <t>Overall Plant Utilization</t>
        </is>
      </c>
      <c r="C40" s="40" t="inlineStr">
        <is>
          <t>%</t>
        </is>
      </c>
      <c r="D40" s="40" t="n"/>
      <c r="E40" s="41" t="n">
        <v>0.795</v>
      </c>
      <c r="F40" s="40" t="n"/>
      <c r="G40" s="41" t="n">
        <v>0.92</v>
      </c>
      <c r="H40" s="40" t="n"/>
      <c r="I40" s="43" t="inlineStr">
        <is>
          <t>Weekly</t>
        </is>
      </c>
      <c r="J40" s="43" t="inlineStr">
        <is>
          <t>Adding capacity to reach $52M revenue</t>
        </is>
      </c>
    </row>
    <row r="41">
      <c r="A41" s="38" t="inlineStr">
        <is>
          <t>OPERATIONS</t>
        </is>
      </c>
      <c r="B41" s="39" t="inlineStr">
        <is>
          <t>OEE — 5-Axis CNC</t>
        </is>
      </c>
      <c r="C41" s="40" t="inlineStr">
        <is>
          <t>%</t>
        </is>
      </c>
      <c r="D41" s="40" t="n"/>
      <c r="E41" s="41" t="n">
        <v>0.824</v>
      </c>
      <c r="F41" s="40" t="n"/>
      <c r="G41" s="40" t="n"/>
      <c r="H41" s="40" t="n"/>
      <c r="I41" s="43" t="inlineStr">
        <is>
          <t>Weekly</t>
        </is>
      </c>
      <c r="J41" s="43" t="inlineStr">
        <is>
          <t>Availability 93.4% × Performance 91.2% × Quality 96.3%</t>
        </is>
      </c>
    </row>
    <row r="42">
      <c r="A42" s="38" t="inlineStr">
        <is>
          <t>OPERATIONS</t>
        </is>
      </c>
      <c r="B42" s="39" t="inlineStr">
        <is>
          <t>Customer Quality Complaints</t>
        </is>
      </c>
      <c r="C42" s="40" t="inlineStr">
        <is>
          <t>#</t>
        </is>
      </c>
      <c r="D42" s="40" t="n"/>
      <c r="E42" s="40" t="n">
        <v>0</v>
      </c>
      <c r="F42" s="40" t="n">
        <v>0</v>
      </c>
      <c r="G42" s="40" t="n">
        <v>0</v>
      </c>
      <c r="H42" s="42">
        <f>F42-E42</f>
        <v/>
      </c>
      <c r="I42" s="43" t="inlineStr">
        <is>
          <t>Monthly</t>
        </is>
      </c>
      <c r="J42" s="43" t="inlineStr">
        <is>
          <t>Zero complaints 2024 — maintain</t>
        </is>
      </c>
    </row>
    <row r="43">
      <c r="A43" s="38" t="inlineStr">
        <is>
          <t>OPERATIONS</t>
        </is>
      </c>
      <c r="B43" s="39" t="inlineStr">
        <is>
          <t>Outsourcing Spend</t>
        </is>
      </c>
      <c r="C43" s="40" t="inlineStr">
        <is>
          <t>$M</t>
        </is>
      </c>
      <c r="D43" s="40" t="n"/>
      <c r="E43" s="41" t="n">
        <v>0.847</v>
      </c>
      <c r="F43" s="40" t="n"/>
      <c r="G43" s="40" t="n"/>
      <c r="H43" s="40" t="n"/>
      <c r="I43" s="43" t="inlineStr"/>
      <c r="J43" s="43" t="inlineStr">
        <is>
          <t>Heat treat 20%, painting 100%, coatings 100% outsourced</t>
        </is>
      </c>
    </row>
    <row r="44">
      <c r="A44" s="38" t="inlineStr">
        <is>
          <t>OPERATIONS</t>
        </is>
      </c>
      <c r="B44" s="39" t="inlineStr">
        <is>
          <t>Scrap &amp; Rework Cost</t>
        </is>
      </c>
      <c r="C44" s="40" t="inlineStr">
        <is>
          <t>$M</t>
        </is>
      </c>
      <c r="D44" s="40" t="n"/>
      <c r="E44" s="40" t="n"/>
      <c r="F44" s="40" t="n"/>
      <c r="G44" s="40" t="n"/>
      <c r="H44" s="40" t="n"/>
      <c r="I44" s="43" t="inlineStr"/>
      <c r="J44" s="43" t="inlineStr">
        <is>
          <t>Tracked via QMS (ETQ Reliance)</t>
        </is>
      </c>
    </row>
    <row r="45" ht="17" customHeight="1">
      <c r="A45" s="4" t="inlineStr">
        <is>
          <t>◆  CAPACITY  [Source: PFC Strategic Plan 2025-2029]</t>
        </is>
      </c>
    </row>
    <row r="46">
      <c r="A46" s="44" t="inlineStr">
        <is>
          <t>CAPACITY</t>
        </is>
      </c>
      <c r="B46" s="45" t="inlineStr">
        <is>
          <t>Total CNC Machines</t>
        </is>
      </c>
      <c r="C46" s="46" t="inlineStr">
        <is>
          <t>#</t>
        </is>
      </c>
      <c r="D46" s="46" t="n"/>
      <c r="E46" s="46" t="n">
        <v>15</v>
      </c>
      <c r="F46" s="46" t="n">
        <v>18</v>
      </c>
      <c r="G46" s="46" t="n"/>
      <c r="H46" s="47">
        <f>F46-E46</f>
        <v/>
      </c>
      <c r="I46" s="48" t="inlineStr"/>
      <c r="J46" s="48" t="inlineStr">
        <is>
          <t>Adding 3 in 2025: 2×3-axis + 1×5-axis ($1.8M)</t>
        </is>
      </c>
    </row>
    <row r="47">
      <c r="A47" s="44" t="inlineStr">
        <is>
          <t>CAPACITY</t>
        </is>
      </c>
      <c r="B47" s="45" t="inlineStr">
        <is>
          <t>5-Axis Machines</t>
        </is>
      </c>
      <c r="C47" s="46" t="inlineStr">
        <is>
          <t>#</t>
        </is>
      </c>
      <c r="D47" s="46" t="n"/>
      <c r="E47" s="46" t="n">
        <v>3</v>
      </c>
      <c r="F47" s="46" t="n">
        <v>4</v>
      </c>
      <c r="G47" s="46" t="n"/>
      <c r="H47" s="47">
        <f>F47-E47</f>
        <v/>
      </c>
      <c r="I47" s="48" t="inlineStr"/>
      <c r="J47" s="48" t="inlineStr">
        <is>
          <t>Add 1 in 2025 per CAPEX plan</t>
        </is>
      </c>
    </row>
    <row r="48">
      <c r="A48" s="44" t="inlineStr">
        <is>
          <t>CAPACITY</t>
        </is>
      </c>
      <c r="B48" s="45" t="inlineStr">
        <is>
          <t>Effective Capacity (5-Axis)</t>
        </is>
      </c>
      <c r="C48" s="46" t="inlineStr">
        <is>
          <t>hrs/yr</t>
        </is>
      </c>
      <c r="D48" s="46" t="n"/>
      <c r="E48" s="46" t="n">
        <v>4490</v>
      </c>
      <c r="F48" s="46" t="n">
        <v>5987</v>
      </c>
      <c r="G48" s="46" t="n"/>
      <c r="H48" s="47">
        <f>F48-E48</f>
        <v/>
      </c>
      <c r="I48" s="48" t="inlineStr"/>
      <c r="J48" s="48" t="inlineStr">
        <is>
          <t>Expanding 33% with 4th 5-axis machine</t>
        </is>
      </c>
    </row>
    <row r="49">
      <c r="A49" s="44" t="inlineStr">
        <is>
          <t>CAPACITY</t>
        </is>
      </c>
      <c r="B49" s="45" t="inlineStr">
        <is>
          <t>Revenue Capacity (current max)</t>
        </is>
      </c>
      <c r="C49" s="46" t="inlineStr">
        <is>
          <t>$M</t>
        </is>
      </c>
      <c r="D49" s="46" t="n"/>
      <c r="E49" s="46" t="n">
        <v>25.8</v>
      </c>
      <c r="F49" s="46" t="n"/>
      <c r="G49" s="46" t="n">
        <v>52</v>
      </c>
      <c r="H49" s="46" t="n"/>
      <c r="I49" s="48" t="inlineStr"/>
      <c r="J49" s="48" t="inlineStr">
        <is>
          <t>Currently leaving $2.4M/yr on table</t>
        </is>
      </c>
    </row>
    <row r="50">
      <c r="A50" s="44" t="inlineStr">
        <is>
          <t>CAPACITY</t>
        </is>
      </c>
      <c r="B50" s="45" t="inlineStr">
        <is>
          <t>Facility Size</t>
        </is>
      </c>
      <c r="C50" s="46" t="inlineStr">
        <is>
          <t>sq ft</t>
        </is>
      </c>
      <c r="D50" s="46" t="n"/>
      <c r="E50" s="46" t="n">
        <v>85000</v>
      </c>
      <c r="F50" s="46" t="n">
        <v>85000</v>
      </c>
      <c r="G50" s="46" t="n">
        <v>110000</v>
      </c>
      <c r="H50" s="47">
        <f>F50-E50</f>
        <v/>
      </c>
      <c r="I50" s="48" t="inlineStr"/>
      <c r="J50" s="48" t="inlineStr">
        <is>
          <t>Expand +25,000 sq ft in 2027 ($2.4M)</t>
        </is>
      </c>
    </row>
    <row r="51" ht="17" customHeight="1">
      <c r="A51" s="4" t="inlineStr">
        <is>
          <t>◆  SUPPLY CHAIN  [Source: PFC Strategic Plan 2025-2029]</t>
        </is>
      </c>
    </row>
    <row r="52">
      <c r="A52" s="49" t="inlineStr">
        <is>
          <t>SUPPLY CHAIN</t>
        </is>
      </c>
      <c r="B52" s="50" t="inlineStr">
        <is>
          <t>Sole-Source Materials (% spend)</t>
        </is>
      </c>
      <c r="C52" s="51" t="inlineStr">
        <is>
          <t>%</t>
        </is>
      </c>
      <c r="D52" s="51" t="n"/>
      <c r="E52" s="52" t="n">
        <v>0.15</v>
      </c>
      <c r="F52" s="51" t="n"/>
      <c r="G52" s="52" t="n">
        <v>0.05</v>
      </c>
      <c r="H52" s="51" t="n"/>
      <c r="I52" s="53" t="inlineStr">
        <is>
          <t>Quarterly</t>
        </is>
      </c>
      <c r="J52" s="53" t="inlineStr">
        <is>
          <t>Primary risk: RTI Titanium sole source</t>
        </is>
      </c>
    </row>
    <row r="53">
      <c r="A53" s="49" t="inlineStr">
        <is>
          <t>SUPPLY CHAIN</t>
        </is>
      </c>
      <c r="B53" s="50" t="inlineStr">
        <is>
          <t>Ti-6Al-4V Lead Time</t>
        </is>
      </c>
      <c r="C53" s="51" t="inlineStr">
        <is>
          <t>weeks</t>
        </is>
      </c>
      <c r="D53" s="51" t="n"/>
      <c r="E53" s="51" t="n">
        <v>12</v>
      </c>
      <c r="F53" s="51" t="n"/>
      <c r="G53" s="51" t="n"/>
      <c r="H53" s="51" t="n"/>
      <c r="I53" s="53" t="inlineStr">
        <is>
          <t>Monthly</t>
        </is>
      </c>
      <c r="J53" s="53" t="inlineStr">
        <is>
          <t>Supply chain risk; qualifying TIMET alternate 2025</t>
        </is>
      </c>
    </row>
    <row r="54">
      <c r="A54" s="49" t="inlineStr">
        <is>
          <t>SUPPLY CHAIN</t>
        </is>
      </c>
      <c r="B54" s="50" t="inlineStr">
        <is>
          <t>Safety Stock (critical materials)</t>
        </is>
      </c>
      <c r="C54" s="51" t="inlineStr">
        <is>
          <t>days</t>
        </is>
      </c>
      <c r="D54" s="51" t="n"/>
      <c r="E54" s="51" t="n">
        <v>30</v>
      </c>
      <c r="F54" s="51" t="n">
        <v>60</v>
      </c>
      <c r="G54" s="51" t="n">
        <v>60</v>
      </c>
      <c r="H54" s="54">
        <f>F54-E54</f>
        <v/>
      </c>
      <c r="I54" s="53" t="inlineStr">
        <is>
          <t>Monthly</t>
        </is>
      </c>
      <c r="J54" s="53" t="inlineStr">
        <is>
          <t>Build to 60-day buffer per Supply Chain plan</t>
        </is>
      </c>
    </row>
    <row r="55">
      <c r="A55" s="49" t="inlineStr">
        <is>
          <t>SUPPLY CHAIN</t>
        </is>
      </c>
      <c r="B55" s="50" t="inlineStr">
        <is>
          <t>Annual Outsourcing Spend</t>
        </is>
      </c>
      <c r="C55" s="51" t="inlineStr">
        <is>
          <t>$M</t>
        </is>
      </c>
      <c r="D55" s="51" t="n"/>
      <c r="E55" s="52" t="n">
        <v>0.847</v>
      </c>
      <c r="F55" s="51" t="n"/>
      <c r="G55" s="51" t="n"/>
      <c r="H55" s="51" t="n"/>
      <c r="I55" s="53" t="inlineStr"/>
      <c r="J55" s="53" t="inlineStr">
        <is>
          <t>HT, paint, coatings</t>
        </is>
      </c>
    </row>
    <row r="56">
      <c r="A56" s="49" t="inlineStr">
        <is>
          <t>SUPPLY CHAIN</t>
        </is>
      </c>
      <c r="B56" s="50" t="inlineStr">
        <is>
          <t>Supplier Quality (defect reduction)</t>
        </is>
      </c>
      <c r="C56" s="51" t="inlineStr">
        <is>
          <t>target</t>
        </is>
      </c>
      <c r="D56" s="51" t="n"/>
      <c r="E56" s="51" t="inlineStr">
        <is>
          <t>Baseline</t>
        </is>
      </c>
      <c r="F56" s="51" t="inlineStr">
        <is>
          <t>25% reduction</t>
        </is>
      </c>
      <c r="G56" s="51" t="inlineStr">
        <is>
          <t>50% reduction</t>
        </is>
      </c>
      <c r="H56" s="51" t="n"/>
      <c r="I56" s="53" t="inlineStr"/>
      <c r="J56" s="53" t="inlineStr">
        <is>
          <t>SPC + supplier audit program</t>
        </is>
      </c>
    </row>
    <row r="57" ht="17" customHeight="1">
      <c r="A57" s="4" t="inlineStr">
        <is>
          <t>◆  PEOPLE  [Source: PFC Strategic Plan 2025-2029]</t>
        </is>
      </c>
    </row>
    <row r="58">
      <c r="A58" s="55" t="inlineStr">
        <is>
          <t>PEOPLE</t>
        </is>
      </c>
      <c r="B58" s="56" t="inlineStr">
        <is>
          <t>Total Headcount (FTE)</t>
        </is>
      </c>
      <c r="C58" s="57" t="inlineStr">
        <is>
          <t>#</t>
        </is>
      </c>
      <c r="D58" s="57" t="n"/>
      <c r="E58" s="57" t="n">
        <v>127</v>
      </c>
      <c r="F58" s="57" t="n">
        <v>145</v>
      </c>
      <c r="G58" s="57" t="n">
        <v>225</v>
      </c>
      <c r="H58" s="58">
        <f>F58-E58</f>
        <v/>
      </c>
      <c r="I58" s="59" t="inlineStr">
        <is>
          <t>Monthly</t>
        </is>
      </c>
      <c r="J58" s="59" t="inlineStr">
        <is>
          <t>6 open positions (4+ months unfilled in 2024)</t>
        </is>
      </c>
    </row>
    <row r="59">
      <c r="A59" s="55" t="inlineStr">
        <is>
          <t>PEOPLE</t>
        </is>
      </c>
      <c r="B59" s="56" t="inlineStr">
        <is>
          <t>Revenue per Employee</t>
        </is>
      </c>
      <c r="C59" s="57" t="inlineStr">
        <is>
          <t>$K</t>
        </is>
      </c>
      <c r="D59" s="57" t="n"/>
      <c r="E59" s="57" t="n">
        <v>184</v>
      </c>
      <c r="F59" s="57" t="n">
        <v>194</v>
      </c>
      <c r="G59" s="57" t="n">
        <v>231</v>
      </c>
      <c r="H59" s="58">
        <f>F59-E59</f>
        <v/>
      </c>
      <c r="I59" s="59" t="inlineStr">
        <is>
          <t>Quarterly</t>
        </is>
      </c>
      <c r="J59" s="59" t="inlineStr"/>
    </row>
    <row r="60">
      <c r="A60" s="55" t="inlineStr">
        <is>
          <t>PEOPLE</t>
        </is>
      </c>
      <c r="B60" s="56" t="inlineStr">
        <is>
          <t>Turnover Rate (total)</t>
        </is>
      </c>
      <c r="C60" s="57" t="inlineStr">
        <is>
          <t>%</t>
        </is>
      </c>
      <c r="D60" s="57" t="n"/>
      <c r="E60" s="60" t="n">
        <v>0.14</v>
      </c>
      <c r="F60" s="60" t="n">
        <v>0.12</v>
      </c>
      <c r="G60" s="60" t="n">
        <v>0.1</v>
      </c>
      <c r="H60" s="58">
        <f>F60-E60</f>
        <v/>
      </c>
      <c r="I60" s="59" t="inlineStr">
        <is>
          <t>Monthly</t>
        </is>
      </c>
      <c r="J60" s="59" t="inlineStr">
        <is>
          <t>Voluntary turnover 12%; total 14%</t>
        </is>
      </c>
    </row>
    <row r="61">
      <c r="A61" s="55" t="inlineStr">
        <is>
          <t>PEOPLE</t>
        </is>
      </c>
      <c r="B61" s="56" t="inlineStr">
        <is>
          <t>Time to Fill Open Positions</t>
        </is>
      </c>
      <c r="C61" s="57" t="inlineStr">
        <is>
          <t>days</t>
        </is>
      </c>
      <c r="D61" s="57" t="n"/>
      <c r="E61" s="57" t="n">
        <v>78</v>
      </c>
      <c r="F61" s="57" t="n">
        <v>60</v>
      </c>
      <c r="G61" s="57" t="n">
        <v>45</v>
      </c>
      <c r="H61" s="58">
        <f>F61-E61</f>
        <v/>
      </c>
      <c r="I61" s="59" t="inlineStr">
        <is>
          <t>Monthly</t>
        </is>
      </c>
      <c r="J61" s="59" t="inlineStr">
        <is>
          <t>Aerospace skilled labor shortage</t>
        </is>
      </c>
    </row>
    <row r="62">
      <c r="A62" s="55" t="inlineStr">
        <is>
          <t>PEOPLE</t>
        </is>
      </c>
      <c r="B62" s="56" t="inlineStr">
        <is>
          <t>Training Hours per Employee</t>
        </is>
      </c>
      <c r="C62" s="57" t="inlineStr">
        <is>
          <t>hrs/yr</t>
        </is>
      </c>
      <c r="D62" s="57" t="n"/>
      <c r="E62" s="57" t="n">
        <v>73</v>
      </c>
      <c r="F62" s="57" t="n">
        <v>80</v>
      </c>
      <c r="G62" s="57" t="n">
        <v>100</v>
      </c>
      <c r="H62" s="58">
        <f>F62-E62</f>
        <v/>
      </c>
      <c r="I62" s="59" t="inlineStr">
        <is>
          <t>Quarterly</t>
        </is>
      </c>
      <c r="J62" s="59" t="inlineStr">
        <is>
          <t>Machinist Training Academy launching Q3 2025</t>
        </is>
      </c>
    </row>
    <row r="63">
      <c r="A63" s="55" t="inlineStr">
        <is>
          <t>PEOPLE</t>
        </is>
      </c>
      <c r="B63" s="56" t="inlineStr">
        <is>
          <t>Training Compliance</t>
        </is>
      </c>
      <c r="C63" s="57" t="inlineStr">
        <is>
          <t>%</t>
        </is>
      </c>
      <c r="D63" s="57" t="n"/>
      <c r="E63" s="60" t="n">
        <v>0.972</v>
      </c>
      <c r="F63" s="60" t="n">
        <v>0.98</v>
      </c>
      <c r="G63" s="60" t="n">
        <v>0.99</v>
      </c>
      <c r="H63" s="58">
        <f>F63-E63</f>
        <v/>
      </c>
      <c r="I63" s="59" t="inlineStr">
        <is>
          <t>Monthly</t>
        </is>
      </c>
      <c r="J63" s="59" t="inlineStr"/>
    </row>
    <row r="64">
      <c r="A64" s="55" t="inlineStr">
        <is>
          <t>PEOPLE</t>
        </is>
      </c>
      <c r="B64" s="56" t="inlineStr">
        <is>
          <t>Safety Incident Rate (TRIR)</t>
        </is>
      </c>
      <c r="C64" s="57" t="inlineStr">
        <is>
          <t>per 200K hrs</t>
        </is>
      </c>
      <c r="D64" s="57" t="n"/>
      <c r="E64" s="60" t="n">
        <v>3.79</v>
      </c>
      <c r="F64" s="60" t="n">
        <v>3.5</v>
      </c>
      <c r="G64" s="60" t="n">
        <v>3</v>
      </c>
      <c r="H64" s="58">
        <f>F64-E64</f>
        <v/>
      </c>
      <c r="I64" s="59" t="inlineStr">
        <is>
          <t>Monthly</t>
        </is>
      </c>
      <c r="J64" s="59" t="inlineStr">
        <is>
          <t>Above world-class; working towards improvement</t>
        </is>
      </c>
    </row>
    <row r="65">
      <c r="A65" s="55" t="inlineStr">
        <is>
          <t>PEOPLE</t>
        </is>
      </c>
      <c r="B65" s="56" t="inlineStr">
        <is>
          <t>Employee Engagement Score</t>
        </is>
      </c>
      <c r="C65" s="57" t="inlineStr">
        <is>
          <t>%</t>
        </is>
      </c>
      <c r="D65" s="57" t="n"/>
      <c r="E65" s="57" t="n"/>
      <c r="F65" s="57" t="n"/>
      <c r="G65" s="60" t="n">
        <v>0.8</v>
      </c>
      <c r="H65" s="57" t="n"/>
      <c r="I65" s="59" t="inlineStr">
        <is>
          <t>Annually</t>
        </is>
      </c>
      <c r="J65" s="59" t="inlineStr">
        <is>
          <t>Not yet measured in 2024; target &gt;80% by 2029</t>
        </is>
      </c>
    </row>
    <row r="66">
      <c r="A66" s="55" t="inlineStr">
        <is>
          <t>PEOPLE</t>
        </is>
      </c>
      <c r="B66" s="56" t="inlineStr">
        <is>
          <t>Referral Hire Rate</t>
        </is>
      </c>
      <c r="C66" s="57" t="inlineStr">
        <is>
          <t>%</t>
        </is>
      </c>
      <c r="D66" s="57" t="n"/>
      <c r="E66" s="60" t="n">
        <v>0.12</v>
      </c>
      <c r="F66" s="60" t="n">
        <v>0.15</v>
      </c>
      <c r="G66" s="60" t="n">
        <v>0.2</v>
      </c>
      <c r="H66" s="58">
        <f>F66-E66</f>
        <v/>
      </c>
      <c r="I66" s="59" t="inlineStr">
        <is>
          <t>Quarterly</t>
        </is>
      </c>
      <c r="J66" s="59" t="inlineStr">
        <is>
          <t>$2,000 referral bonus (up from $1,000)</t>
        </is>
      </c>
    </row>
    <row r="67" ht="17" customHeight="1">
      <c r="A67" s="4" t="inlineStr">
        <is>
          <t>◆  M&amp;A READINESS  [Source: PFC Strategic Plan 2025-2029]</t>
        </is>
      </c>
    </row>
    <row r="68">
      <c r="A68" s="61" t="inlineStr">
        <is>
          <t>M&amp;A READINESS</t>
        </is>
      </c>
      <c r="B68" s="62" t="inlineStr">
        <is>
          <t>Enterprise Value Target</t>
        </is>
      </c>
      <c r="C68" s="63" t="inlineStr">
        <is>
          <t>$M</t>
        </is>
      </c>
      <c r="D68" s="63" t="n"/>
      <c r="E68" s="63" t="n"/>
      <c r="F68" s="63" t="n"/>
      <c r="G68" s="63" t="n">
        <v>75</v>
      </c>
      <c r="H68" s="63" t="n"/>
      <c r="I68" s="64" t="inlineStr"/>
      <c r="J68" s="64" t="inlineStr">
        <is>
          <t>Exit target: $75-100M at 6.5-8.8x 2029 EBITDA</t>
        </is>
      </c>
    </row>
    <row r="69">
      <c r="A69" s="61" t="inlineStr">
        <is>
          <t>M&amp;A READINESS</t>
        </is>
      </c>
      <c r="B69" s="62" t="inlineStr">
        <is>
          <t>Revenue Milestone for Exit</t>
        </is>
      </c>
      <c r="C69" s="63" t="inlineStr">
        <is>
          <t>$M</t>
        </is>
      </c>
      <c r="D69" s="63" t="n"/>
      <c r="E69" s="63" t="n"/>
      <c r="F69" s="63" t="n"/>
      <c r="G69" s="63" t="n">
        <v>52</v>
      </c>
      <c r="H69" s="63" t="n"/>
      <c r="I69" s="64" t="inlineStr"/>
      <c r="J69" s="64" t="inlineStr">
        <is>
          <t>Revenue scale needed for strategic acquirer interest</t>
        </is>
      </c>
    </row>
    <row r="70">
      <c r="A70" s="61" t="inlineStr">
        <is>
          <t>M&amp;A READINESS</t>
        </is>
      </c>
      <c r="B70" s="62" t="inlineStr">
        <is>
          <t>EBITDA at Exit (2029E)</t>
        </is>
      </c>
      <c r="C70" s="63" t="inlineStr">
        <is>
          <t>$M</t>
        </is>
      </c>
      <c r="D70" s="63" t="n"/>
      <c r="E70" s="63" t="n"/>
      <c r="F70" s="63" t="n"/>
      <c r="G70" s="63" t="n">
        <v>11.4</v>
      </c>
      <c r="H70" s="63" t="n"/>
      <c r="I70" s="64" t="inlineStr"/>
      <c r="J70" s="64" t="inlineStr">
        <is>
          <t>$75-100M EV ÷ $11.4M EBITDA = 6.6-8.8x</t>
        </is>
      </c>
    </row>
    <row r="71">
      <c r="A71" s="61" t="inlineStr">
        <is>
          <t>M&amp;A READINESS</t>
        </is>
      </c>
      <c r="B71" s="62" t="inlineStr">
        <is>
          <t>Contracted Backlog at Exit</t>
        </is>
      </c>
      <c r="C71" s="63" t="inlineStr">
        <is>
          <t>$M</t>
        </is>
      </c>
      <c r="D71" s="63" t="n"/>
      <c r="E71" s="63" t="n"/>
      <c r="F71" s="63" t="n"/>
      <c r="G71" s="63" t="n"/>
      <c r="H71" s="63" t="n"/>
      <c r="I71" s="64" t="inlineStr"/>
      <c r="J71" s="64" t="inlineStr">
        <is>
          <t>Currently $25.4M; build to $40M+ by 2028</t>
        </is>
      </c>
    </row>
    <row r="72">
      <c r="A72" s="61" t="inlineStr">
        <is>
          <t>M&amp;A READINESS</t>
        </is>
      </c>
      <c r="B72" s="62" t="inlineStr">
        <is>
          <t>Top-3 Concentration at Exit</t>
        </is>
      </c>
      <c r="C72" s="63" t="inlineStr">
        <is>
          <t>%</t>
        </is>
      </c>
      <c r="D72" s="63" t="n"/>
      <c r="E72" s="65" t="n">
        <v>0.602</v>
      </c>
      <c r="F72" s="63" t="n"/>
      <c r="G72" s="65" t="n">
        <v>0.5</v>
      </c>
      <c r="H72" s="63" t="n"/>
      <c r="I72" s="64" t="inlineStr"/>
      <c r="J72" s="64" t="inlineStr">
        <is>
          <t>Diversification is EXIT-CRITICAL</t>
        </is>
      </c>
    </row>
    <row r="73">
      <c r="A73" s="61" t="inlineStr">
        <is>
          <t>M&amp;A READINESS</t>
        </is>
      </c>
      <c r="B73" s="62" t="inlineStr">
        <is>
          <t>Audited Financials</t>
        </is>
      </c>
      <c r="C73" s="63" t="inlineStr">
        <is>
          <t>year</t>
        </is>
      </c>
      <c r="D73" s="63" t="n"/>
      <c r="E73" s="63" t="inlineStr">
        <is>
          <t>Reviewed</t>
        </is>
      </c>
      <c r="F73" s="63" t="inlineStr">
        <is>
          <t>Reviewed</t>
        </is>
      </c>
      <c r="G73" s="63" t="inlineStr">
        <is>
          <t>Audited</t>
        </is>
      </c>
      <c r="H73" s="63" t="n"/>
      <c r="I73" s="64" t="inlineStr"/>
      <c r="J73" s="64" t="inlineStr">
        <is>
          <t>Currently 'reviewed' statements; audit target 2027</t>
        </is>
      </c>
    </row>
    <row r="74">
      <c r="A74" s="61" t="inlineStr">
        <is>
          <t>M&amp;A READINESS</t>
        </is>
      </c>
      <c r="B74" s="62" t="inlineStr">
        <is>
          <t>Potential Acquirer — Type 1</t>
        </is>
      </c>
      <c r="C74" s="63" t="inlineStr">
        <is>
          <t>name</t>
        </is>
      </c>
      <c r="D74" s="63" t="n"/>
      <c r="E74" s="63" t="inlineStr">
        <is>
          <t>Spirit AeroSystems</t>
        </is>
      </c>
      <c r="F74" s="63" t="inlineStr"/>
      <c r="G74" s="63" t="inlineStr"/>
      <c r="H74" s="63" t="n"/>
      <c r="I74" s="64" t="inlineStr"/>
      <c r="J74" s="64" t="inlineStr">
        <is>
          <t>Strategic: supply chain integration (status: monitor Ch.11)</t>
        </is>
      </c>
    </row>
    <row r="75">
      <c r="A75" s="61" t="inlineStr">
        <is>
          <t>M&amp;A READINESS</t>
        </is>
      </c>
      <c r="B75" s="62" t="inlineStr">
        <is>
          <t>Potential Acquirer — Type 2</t>
        </is>
      </c>
      <c r="C75" s="63" t="inlineStr">
        <is>
          <t>name</t>
        </is>
      </c>
      <c r="D75" s="63" t="n"/>
      <c r="E75" s="63" t="inlineStr">
        <is>
          <t>Howmet Aerospace</t>
        </is>
      </c>
      <c r="F75" s="63" t="inlineStr"/>
      <c r="G75" s="63" t="inlineStr"/>
      <c r="H75" s="63" t="n"/>
      <c r="I75" s="64" t="inlineStr"/>
      <c r="J75" s="64" t="inlineStr">
        <is>
          <t>Strategic: precision machining synergy ($5.6B revenue)</t>
        </is>
      </c>
    </row>
    <row r="76">
      <c r="A76" s="61" t="inlineStr">
        <is>
          <t>M&amp;A READINESS</t>
        </is>
      </c>
      <c r="B76" s="62" t="inlineStr">
        <is>
          <t>Potential Acquirer — Type 3</t>
        </is>
      </c>
      <c r="C76" s="63" t="inlineStr">
        <is>
          <t>name</t>
        </is>
      </c>
      <c r="D76" s="63" t="n"/>
      <c r="E76" s="63" t="inlineStr">
        <is>
          <t>TransDigm Group</t>
        </is>
      </c>
      <c r="F76" s="63" t="inlineStr"/>
      <c r="G76" s="63" t="inlineStr"/>
      <c r="H76" s="63" t="n"/>
      <c r="I76" s="64" t="inlineStr"/>
      <c r="J76" s="64" t="inlineStr">
        <is>
          <t>Strategic: proprietary aerospace components (high multiple)</t>
        </is>
      </c>
    </row>
    <row r="77">
      <c r="A77" s="61" t="inlineStr">
        <is>
          <t>M&amp;A READINESS</t>
        </is>
      </c>
      <c r="B77" s="62" t="inlineStr">
        <is>
          <t>Potential Acquirer — Type 4</t>
        </is>
      </c>
      <c r="C77" s="63" t="inlineStr">
        <is>
          <t>name</t>
        </is>
      </c>
      <c r="D77" s="63" t="n"/>
      <c r="E77" s="63" t="inlineStr">
        <is>
          <t>Warburg Pincus</t>
        </is>
      </c>
      <c r="F77" s="63" t="inlineStr"/>
      <c r="G77" s="63" t="inlineStr"/>
      <c r="H77" s="63" t="n"/>
      <c r="I77" s="64" t="inlineStr"/>
      <c r="J77" s="64" t="inlineStr">
        <is>
          <t>PE: aerospace roll-up platform</t>
        </is>
      </c>
    </row>
    <row r="78">
      <c r="A78" s="61" t="inlineStr">
        <is>
          <t>M&amp;A READINESS</t>
        </is>
      </c>
      <c r="B78" s="62" t="inlineStr">
        <is>
          <t>Investment Banker Engagement</t>
        </is>
      </c>
      <c r="C78" s="63" t="inlineStr">
        <is>
          <t>target</t>
        </is>
      </c>
      <c r="D78" s="63" t="n"/>
      <c r="E78" s="63" t="inlineStr">
        <is>
          <t>Building contacts</t>
        </is>
      </c>
      <c r="F78" s="63" t="inlineStr">
        <is>
          <t>Informal 2026</t>
        </is>
      </c>
      <c r="G78" s="63" t="inlineStr">
        <is>
          <t>Formal 2028-2029</t>
        </is>
      </c>
      <c r="H78" s="63" t="n"/>
      <c r="I78" s="64" t="inlineStr"/>
      <c r="J78" s="64" t="inlineStr">
        <is>
          <t>Attend aerospace M&amp;A conferences; join AIA/NDIA</t>
        </is>
      </c>
    </row>
  </sheetData>
  <mergeCells count="9">
    <mergeCell ref="A1:J1"/>
    <mergeCell ref="A5:J5"/>
    <mergeCell ref="A32:J32"/>
    <mergeCell ref="A45:J45"/>
    <mergeCell ref="A67:J67"/>
    <mergeCell ref="A57:J57"/>
    <mergeCell ref="A2:J2"/>
    <mergeCell ref="A19:J19"/>
    <mergeCell ref="A51:J5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J55"/>
  <sheetViews>
    <sheetView showGridLines="0" workbookViewId="0">
      <pane xSplit="3" ySplit="4" topLeftCell="D5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14" customWidth="1" min="2" max="2"/>
    <col width="38" customWidth="1" min="3" max="3"/>
    <col width="12" customWidth="1" min="4" max="4"/>
    <col width="12" customWidth="1" min="5" max="5"/>
    <col width="12" customWidth="1" min="6" max="6"/>
    <col width="12" customWidth="1" min="7" max="7"/>
    <col width="12" customWidth="1" min="8" max="8"/>
    <col width="12" customWidth="1" min="9" max="9"/>
    <col width="12" customWidth="1" min="10" max="10"/>
  </cols>
  <sheetData>
    <row r="1" ht="30" customHeight="1">
      <c r="A1" s="9" t="inlineStr">
        <is>
          <t>PRECISION FLIGHT COMPONENTS — 5-Year Financial Model (2024–2029)</t>
        </is>
      </c>
    </row>
    <row r="2" ht="30" customHeight="1">
      <c r="A2" s="10" t="inlineStr">
        <is>
          <t>USD Millions | Source: PFC Strategic Plan Section 7 (Nov 2024) | 'Reviewed' Statements; Audit target 2027</t>
        </is>
      </c>
    </row>
    <row r="4" ht="22" customHeight="1">
      <c r="B4" s="66" t="inlineStr">
        <is>
          <t>Category</t>
        </is>
      </c>
      <c r="C4" s="67" t="inlineStr">
        <is>
          <t>Line Item</t>
        </is>
      </c>
      <c r="D4" s="68" t="inlineStr">
        <is>
          <t>2023A</t>
        </is>
      </c>
      <c r="E4" s="68" t="inlineStr">
        <is>
          <t>2024A</t>
        </is>
      </c>
      <c r="F4" s="68" t="inlineStr">
        <is>
          <t>2025P</t>
        </is>
      </c>
      <c r="G4" s="68" t="inlineStr">
        <is>
          <t>2026P</t>
        </is>
      </c>
      <c r="H4" s="68" t="inlineStr">
        <is>
          <t>2027P</t>
        </is>
      </c>
      <c r="I4" s="68" t="inlineStr">
        <is>
          <t>2028P</t>
        </is>
      </c>
      <c r="J4" s="68" t="inlineStr">
        <is>
          <t>2029P</t>
        </is>
      </c>
    </row>
    <row r="6" ht="20" customHeight="1">
      <c r="C6" s="10" t="inlineStr">
        <is>
          <t>REVENUE BY CUSTOMER SEGMENT ($M) — Source: PFC Strategic Plan Section 7</t>
        </is>
      </c>
    </row>
    <row r="7">
      <c r="B7" s="69" t="inlineStr">
        <is>
          <t>Top 3</t>
        </is>
      </c>
      <c r="C7" s="70" t="inlineStr">
        <is>
          <t>Boeing Commercial</t>
        </is>
      </c>
      <c r="D7" s="71" t="n">
        <v>6.2</v>
      </c>
      <c r="E7" s="71" t="n">
        <v>7.8</v>
      </c>
      <c r="F7" s="71" t="n">
        <v>9.4</v>
      </c>
      <c r="G7" s="71" t="n">
        <v>11.2</v>
      </c>
      <c r="H7" s="71" t="n">
        <v>12.4</v>
      </c>
      <c r="I7" s="71" t="n">
        <v>13.2</v>
      </c>
    </row>
    <row r="8">
      <c r="B8" s="69" t="inlineStr">
        <is>
          <t>Top 3</t>
        </is>
      </c>
      <c r="C8" s="70" t="inlineStr">
        <is>
          <t>Lockheed Martin</t>
        </is>
      </c>
      <c r="D8" s="71" t="n">
        <v>4.8</v>
      </c>
      <c r="E8" s="71" t="n">
        <v>5.6</v>
      </c>
      <c r="F8" s="71" t="n">
        <v>6.7</v>
      </c>
      <c r="G8" s="71" t="n">
        <v>8</v>
      </c>
      <c r="H8" s="71" t="n">
        <v>9.1</v>
      </c>
      <c r="I8" s="71" t="n">
        <v>10</v>
      </c>
    </row>
    <row r="9">
      <c r="B9" s="69" t="inlineStr">
        <is>
          <t>Top 3</t>
        </is>
      </c>
      <c r="C9" s="70" t="inlineStr">
        <is>
          <t>Spirit AeroSystems</t>
        </is>
      </c>
      <c r="D9" s="71" t="n">
        <v>3.1</v>
      </c>
      <c r="E9" s="71" t="n">
        <v>3.8</v>
      </c>
      <c r="F9" s="71" t="n">
        <v>4.6</v>
      </c>
      <c r="G9" s="71" t="n">
        <v>5.5</v>
      </c>
      <c r="H9" s="71" t="n">
        <v>6.2</v>
      </c>
      <c r="I9" s="71" t="n">
        <v>6.8</v>
      </c>
    </row>
    <row r="10">
      <c r="B10" s="69" t="inlineStr">
        <is>
          <t>Top 3</t>
        </is>
      </c>
      <c r="C10" s="72" t="inlineStr">
        <is>
          <t>Top 3 Subtotal</t>
        </is>
      </c>
      <c r="D10" s="73" t="n">
        <v>14.1</v>
      </c>
      <c r="E10" s="73" t="n">
        <v>17.2</v>
      </c>
      <c r="F10" s="73" t="n">
        <v>20.7</v>
      </c>
      <c r="G10" s="73" t="n">
        <v>24.7</v>
      </c>
      <c r="H10" s="73" t="n">
        <v>27.7</v>
      </c>
      <c r="I10" s="73" t="n">
        <v>30</v>
      </c>
    </row>
    <row r="11">
      <c r="B11" s="69" t="inlineStr">
        <is>
          <t>Top 3</t>
        </is>
      </c>
      <c r="C11" s="70" t="inlineStr">
        <is>
          <t>Top 3 % of Revenue</t>
        </is>
      </c>
      <c r="D11" s="74" t="n">
        <v>0.602</v>
      </c>
      <c r="E11" s="74" t="n">
        <v>0.612</v>
      </c>
      <c r="F11" s="74" t="n">
        <v>0.605</v>
      </c>
      <c r="G11" s="74" t="n">
        <v>0.602</v>
      </c>
      <c r="H11" s="74" t="n">
        <v>0.592</v>
      </c>
      <c r="I11" s="74" t="n">
        <v>0.577</v>
      </c>
    </row>
    <row r="12">
      <c r="B12" s="69" t="inlineStr">
        <is>
          <t>Others</t>
        </is>
      </c>
      <c r="C12" s="70" t="inlineStr">
        <is>
          <t>Textron Aviation</t>
        </is>
      </c>
      <c r="D12" s="75" t="n">
        <v>2.4</v>
      </c>
      <c r="E12" s="75" t="n">
        <v>2.9</v>
      </c>
      <c r="F12" s="75" t="n">
        <v>3.5</v>
      </c>
      <c r="G12" s="75" t="n">
        <v>4.2</v>
      </c>
      <c r="H12" s="75" t="n">
        <v>4.7</v>
      </c>
      <c r="I12" s="75" t="n">
        <v>5.2</v>
      </c>
    </row>
    <row r="13">
      <c r="B13" s="69" t="inlineStr">
        <is>
          <t>Others</t>
        </is>
      </c>
      <c r="C13" s="70" t="inlineStr">
        <is>
          <t>Northrop Grumman</t>
        </is>
      </c>
      <c r="D13" s="76" t="n">
        <v>1.9</v>
      </c>
      <c r="E13" s="75" t="n">
        <v>2.3</v>
      </c>
      <c r="F13" s="75" t="n">
        <v>2.8</v>
      </c>
      <c r="G13" s="75" t="n">
        <v>3.4</v>
      </c>
      <c r="H13" s="75" t="n">
        <v>3.8</v>
      </c>
      <c r="I13" s="75" t="n">
        <v>4.2</v>
      </c>
    </row>
    <row r="14">
      <c r="B14" s="69" t="inlineStr">
        <is>
          <t>Others</t>
        </is>
      </c>
      <c r="C14" s="70" t="inlineStr">
        <is>
          <t>Gulfstream</t>
        </is>
      </c>
      <c r="D14" s="76" t="n">
        <v>1.7</v>
      </c>
      <c r="E14" s="75" t="n">
        <v>2.1</v>
      </c>
      <c r="F14" s="75" t="n">
        <v>2.5</v>
      </c>
      <c r="G14" s="75" t="n">
        <v>3</v>
      </c>
      <c r="H14" s="75" t="n">
        <v>3.4</v>
      </c>
      <c r="I14" s="75" t="n">
        <v>3.7</v>
      </c>
    </row>
    <row r="15">
      <c r="B15" s="69" t="inlineStr">
        <is>
          <t>Others</t>
        </is>
      </c>
      <c r="C15" s="70" t="inlineStr">
        <is>
          <t>Others (existing)</t>
        </is>
      </c>
      <c r="D15" s="75" t="n">
        <v>2.4</v>
      </c>
      <c r="E15" s="75" t="n">
        <v>2.9</v>
      </c>
      <c r="F15" s="75" t="n">
        <v>3.5</v>
      </c>
      <c r="G15" s="75" t="n">
        <v>4.2</v>
      </c>
      <c r="H15" s="75" t="n">
        <v>4.7</v>
      </c>
      <c r="I15" s="75" t="n">
        <v>5.2</v>
      </c>
    </row>
    <row r="16">
      <c r="B16" s="69" t="inlineStr">
        <is>
          <t>Growth</t>
        </is>
      </c>
      <c r="C16" s="70" t="inlineStr">
        <is>
          <t>Aftermarket / MRO</t>
        </is>
      </c>
      <c r="D16" s="77" t="n">
        <v>0.4</v>
      </c>
      <c r="E16" s="77" t="n">
        <v>0.8</v>
      </c>
      <c r="F16" s="77" t="n">
        <v>1.4</v>
      </c>
      <c r="G16" s="78" t="n">
        <v>2.4</v>
      </c>
      <c r="H16" s="78" t="n">
        <v>3.7</v>
      </c>
      <c r="I16" s="78" t="n">
        <v>5</v>
      </c>
    </row>
    <row r="17">
      <c r="B17" s="69" t="inlineStr">
        <is>
          <t>Growth</t>
        </is>
      </c>
      <c r="C17" s="70" t="inlineStr">
        <is>
          <t>New Customers (eVTOL, Space)</t>
        </is>
      </c>
      <c r="D17" s="78" t="n">
        <v>0</v>
      </c>
      <c r="E17" s="77" t="n">
        <v>0.3</v>
      </c>
      <c r="F17" s="77" t="n">
        <v>0.8</v>
      </c>
      <c r="G17" s="77" t="n">
        <v>1.5</v>
      </c>
      <c r="H17" s="78" t="n">
        <v>2.2</v>
      </c>
      <c r="I17" s="78" t="n">
        <v>2.9</v>
      </c>
    </row>
    <row r="18">
      <c r="B18" s="69" t="inlineStr">
        <is>
          <t>TOTAL</t>
        </is>
      </c>
      <c r="C18" s="79" t="inlineStr">
        <is>
          <t>TOTAL REVENUE</t>
        </is>
      </c>
      <c r="D18" s="80" t="n">
        <v>23.4</v>
      </c>
      <c r="E18" s="80" t="n">
        <v>28.1</v>
      </c>
      <c r="F18" s="80" t="n">
        <v>34.2</v>
      </c>
      <c r="G18" s="80" t="n">
        <v>41</v>
      </c>
      <c r="H18" s="80" t="n">
        <v>46.8</v>
      </c>
      <c r="I18" s="80" t="n">
        <v>52</v>
      </c>
    </row>
    <row r="19">
      <c r="B19" s="69" t="inlineStr">
        <is>
          <t>TOTAL</t>
        </is>
      </c>
      <c r="C19" s="79" t="inlineStr">
        <is>
          <t>YoY Growth</t>
        </is>
      </c>
      <c r="D19" s="81" t="n">
        <v>0.082</v>
      </c>
      <c r="E19" s="81" t="n">
        <v>0.201</v>
      </c>
      <c r="F19" s="81" t="n">
        <v>0.217</v>
      </c>
      <c r="G19" s="81" t="n">
        <v>0.199</v>
      </c>
      <c r="H19" s="81" t="n">
        <v>0.141</v>
      </c>
      <c r="I19" s="81" t="n">
        <v>0.111</v>
      </c>
    </row>
    <row r="22" ht="20" customHeight="1">
      <c r="C22" s="10" t="inlineStr">
        <is>
          <t>INCOME STATEMENT ($M) — Source: PFC Strategic Plan Section 7 (Exact)</t>
        </is>
      </c>
    </row>
    <row r="23">
      <c r="B23" s="69" t="inlineStr">
        <is>
          <t>Revenue</t>
        </is>
      </c>
      <c r="C23" s="79" t="inlineStr">
        <is>
          <t>Revenue</t>
        </is>
      </c>
      <c r="D23" s="80" t="n">
        <v>23.4</v>
      </c>
      <c r="E23" s="80" t="n">
        <v>28.1</v>
      </c>
      <c r="F23" s="80" t="n">
        <v>34.2</v>
      </c>
      <c r="G23" s="80" t="n">
        <v>41</v>
      </c>
      <c r="H23" s="80" t="n">
        <v>46.8</v>
      </c>
      <c r="I23" s="80" t="n">
        <v>52</v>
      </c>
    </row>
    <row r="24">
      <c r="B24" s="69" t="inlineStr">
        <is>
          <t>Gross Profit</t>
        </is>
      </c>
      <c r="C24" s="70" t="inlineStr">
        <is>
          <t>COGS</t>
        </is>
      </c>
      <c r="D24" s="82" t="n">
        <v>-15.1</v>
      </c>
      <c r="E24" s="82" t="n">
        <v>-18</v>
      </c>
      <c r="F24" s="82" t="n">
        <v>-21.5</v>
      </c>
      <c r="G24" s="82" t="n">
        <v>-25</v>
      </c>
      <c r="H24" s="82" t="n">
        <v>-28.5</v>
      </c>
      <c r="I24" s="82" t="n">
        <v>-31.2</v>
      </c>
    </row>
    <row r="25">
      <c r="B25" s="69" t="inlineStr">
        <is>
          <t>Gross Profit</t>
        </is>
      </c>
      <c r="C25" s="79" t="inlineStr">
        <is>
          <t>Gross Profit</t>
        </is>
      </c>
      <c r="D25" s="80" t="n">
        <v>8.300000000000001</v>
      </c>
      <c r="E25" s="80" t="n">
        <v>10.1</v>
      </c>
      <c r="F25" s="80" t="n">
        <v>12.7</v>
      </c>
      <c r="G25" s="80" t="n">
        <v>16</v>
      </c>
      <c r="H25" s="80" t="n">
        <v>18.3</v>
      </c>
      <c r="I25" s="80" t="n">
        <v>20.8</v>
      </c>
    </row>
    <row r="26">
      <c r="B26" s="69" t="inlineStr">
        <is>
          <t>Gross Profit</t>
        </is>
      </c>
      <c r="C26" s="70" t="inlineStr">
        <is>
          <t>Gross Margin %</t>
        </is>
      </c>
      <c r="D26" s="83" t="n">
        <v>0.352</v>
      </c>
      <c r="E26" s="83" t="n">
        <v>0.36</v>
      </c>
      <c r="F26" s="83" t="n">
        <v>0.37</v>
      </c>
      <c r="G26" s="83" t="n">
        <v>0.39</v>
      </c>
      <c r="H26" s="83" t="n">
        <v>0.39</v>
      </c>
      <c r="I26" s="83" t="n">
        <v>0.4</v>
      </c>
    </row>
    <row r="27">
      <c r="B27" s="69" t="inlineStr">
        <is>
          <t>OpEx</t>
        </is>
      </c>
      <c r="C27" s="70" t="inlineStr">
        <is>
          <t>Operating Expenses (SG&amp;A+)</t>
        </is>
      </c>
      <c r="D27" s="71" t="n">
        <v>-4.6</v>
      </c>
      <c r="E27" s="71" t="n">
        <v>-5.3</v>
      </c>
      <c r="F27" s="71" t="n">
        <v>-6.2</v>
      </c>
      <c r="G27" s="71" t="n">
        <v>-7.4</v>
      </c>
      <c r="H27" s="71" t="n">
        <v>-8.4</v>
      </c>
      <c r="I27" s="71" t="n">
        <v>-9.4</v>
      </c>
    </row>
    <row r="28">
      <c r="B28" s="69" t="inlineStr">
        <is>
          <t>OpEx</t>
        </is>
      </c>
      <c r="C28" s="70" t="inlineStr">
        <is>
          <t>OpEx % Revenue</t>
        </is>
      </c>
      <c r="D28" s="83" t="n">
        <v>0.195</v>
      </c>
      <c r="E28" s="83" t="n">
        <v>0.189</v>
      </c>
      <c r="F28" s="83" t="n">
        <v>0.181</v>
      </c>
      <c r="G28" s="83" t="n">
        <v>0.18</v>
      </c>
      <c r="H28" s="83" t="n">
        <v>0.179</v>
      </c>
      <c r="I28" s="83" t="n">
        <v>0.181</v>
      </c>
    </row>
    <row r="29">
      <c r="B29" s="69" t="inlineStr">
        <is>
          <t>EBITDA</t>
        </is>
      </c>
      <c r="C29" s="79" t="inlineStr">
        <is>
          <t>EBITDA</t>
        </is>
      </c>
      <c r="D29" s="80" t="n">
        <v>3.6</v>
      </c>
      <c r="E29" s="80" t="n">
        <v>4.8</v>
      </c>
      <c r="F29" s="80" t="n">
        <v>6.5</v>
      </c>
      <c r="G29" s="80" t="n">
        <v>8.6</v>
      </c>
      <c r="H29" s="80" t="n">
        <v>9.9</v>
      </c>
      <c r="I29" s="80" t="n">
        <v>11.4</v>
      </c>
    </row>
    <row r="30">
      <c r="B30" s="69" t="inlineStr">
        <is>
          <t>EBITDA</t>
        </is>
      </c>
      <c r="C30" s="70" t="inlineStr">
        <is>
          <t>EBITDA Margin %</t>
        </is>
      </c>
      <c r="D30" s="83" t="n">
        <v>0.154</v>
      </c>
      <c r="E30" s="83" t="n">
        <v>0.171</v>
      </c>
      <c r="F30" s="83" t="n">
        <v>0.19</v>
      </c>
      <c r="G30" s="83" t="n">
        <v>0.21</v>
      </c>
      <c r="H30" s="83" t="n">
        <v>0.212</v>
      </c>
      <c r="I30" s="83" t="n">
        <v>0.219</v>
      </c>
    </row>
    <row r="31">
      <c r="B31" s="69" t="inlineStr">
        <is>
          <t>Net</t>
        </is>
      </c>
      <c r="C31" s="79" t="inlineStr">
        <is>
          <t>Net Income</t>
        </is>
      </c>
      <c r="D31" s="80" t="n">
        <v>2.9</v>
      </c>
      <c r="E31" s="80" t="n">
        <v>3.7</v>
      </c>
      <c r="F31" s="80" t="n">
        <v>5.1</v>
      </c>
      <c r="G31" s="80" t="n">
        <v>6.8</v>
      </c>
      <c r="H31" s="80" t="n">
        <v>7.9</v>
      </c>
      <c r="I31" s="80" t="n">
        <v>9.1</v>
      </c>
    </row>
    <row r="32">
      <c r="B32" s="69" t="inlineStr">
        <is>
          <t>Net</t>
        </is>
      </c>
      <c r="C32" s="70" t="inlineStr">
        <is>
          <t>Net Margin %</t>
        </is>
      </c>
      <c r="D32" s="83" t="n">
        <v>0.123</v>
      </c>
      <c r="E32" s="83" t="n">
        <v>0.132</v>
      </c>
      <c r="F32" s="83" t="n">
        <v>0.149</v>
      </c>
      <c r="G32" s="83" t="n">
        <v>0.166</v>
      </c>
      <c r="H32" s="83" t="n">
        <v>0.169</v>
      </c>
      <c r="I32" s="83" t="n">
        <v>0.175</v>
      </c>
    </row>
    <row r="35" ht="20" customHeight="1">
      <c r="C35" s="10" t="inlineStr">
        <is>
          <t>CAPEX INVESTMENT PLAN ($M) — Source: PFC Strategic Plan Initiative 2.1</t>
        </is>
      </c>
    </row>
    <row r="36">
      <c r="C36" s="84" t="inlineStr">
        <is>
          <t>Add 3 CNC Machines (2×3-axis, 1×5-axis)</t>
        </is>
      </c>
      <c r="D36" s="85" t="n"/>
      <c r="E36" s="86" t="n">
        <v>1.8</v>
      </c>
      <c r="F36" s="85" t="n"/>
      <c r="G36" s="85" t="n"/>
      <c r="H36" s="85" t="n"/>
      <c r="I36" s="85" t="n"/>
    </row>
    <row r="37">
      <c r="C37" s="70" t="inlineStr">
        <is>
          <t>In-House Heat Treatment Furnace</t>
        </is>
      </c>
      <c r="D37" s="87" t="n"/>
      <c r="E37" s="87" t="n"/>
      <c r="F37" s="88" t="n">
        <v>1.2</v>
      </c>
      <c r="G37" s="87" t="n"/>
      <c r="H37" s="87" t="n"/>
      <c r="I37" s="87" t="n"/>
    </row>
    <row r="38">
      <c r="C38" s="84" t="inlineStr">
        <is>
          <t>Facility Expansion +25,000 sq ft</t>
        </is>
      </c>
      <c r="D38" s="85" t="n"/>
      <c r="E38" s="85" t="n"/>
      <c r="F38" s="85" t="n"/>
      <c r="G38" s="86" t="n">
        <v>2.4</v>
      </c>
      <c r="H38" s="85" t="n"/>
      <c r="I38" s="85" t="n"/>
    </row>
    <row r="39">
      <c r="C39" s="70" t="inlineStr">
        <is>
          <t>Automation / Collaborative Robots</t>
        </is>
      </c>
      <c r="D39" s="87" t="n"/>
      <c r="E39" s="87" t="n"/>
      <c r="F39" s="87" t="n"/>
      <c r="G39" s="87" t="n"/>
      <c r="H39" s="88" t="n">
        <v>0.8</v>
      </c>
      <c r="I39" s="87" t="n"/>
    </row>
    <row r="40">
      <c r="C40" s="84" t="inlineStr">
        <is>
          <t>Additive Mfg (Metal 3D Printer)</t>
        </is>
      </c>
      <c r="D40" s="85" t="n"/>
      <c r="E40" s="86" t="n">
        <v>0.6</v>
      </c>
      <c r="F40" s="85" t="n"/>
      <c r="G40" s="85" t="n"/>
      <c r="H40" s="85" t="n"/>
      <c r="I40" s="85" t="n"/>
    </row>
    <row r="41">
      <c r="C41" s="70" t="inlineStr">
        <is>
          <t>AI Quality Inspection System</t>
        </is>
      </c>
      <c r="D41" s="87" t="n"/>
      <c r="E41" s="88" t="n">
        <v>0.18</v>
      </c>
      <c r="F41" s="87" t="n"/>
      <c r="G41" s="87" t="n"/>
      <c r="H41" s="87" t="n"/>
      <c r="I41" s="87" t="n"/>
    </row>
    <row r="42">
      <c r="C42" s="84" t="inlineStr">
        <is>
          <t>Lean / CI + Scheduling Upgrade</t>
        </is>
      </c>
      <c r="D42" s="85" t="n"/>
      <c r="E42" s="86" t="n">
        <v>0.22</v>
      </c>
      <c r="F42" s="85" t="n"/>
      <c r="G42" s="85" t="n"/>
      <c r="H42" s="85" t="n"/>
      <c r="I42" s="85" t="n"/>
    </row>
    <row r="43">
      <c r="C43" s="79" t="inlineStr">
        <is>
          <t>Total CAPEX</t>
        </is>
      </c>
      <c r="D43" s="89" t="n"/>
      <c r="E43" s="90" t="n">
        <v>2.8</v>
      </c>
      <c r="F43" s="90" t="n">
        <v>1.2</v>
      </c>
      <c r="G43" s="90" t="n">
        <v>2.4</v>
      </c>
      <c r="H43" s="90" t="n">
        <v>0.8</v>
      </c>
      <c r="I43" s="89" t="n"/>
    </row>
    <row r="44">
      <c r="C44" s="84" t="inlineStr">
        <is>
          <t>Financed by</t>
        </is>
      </c>
      <c r="D44" s="85" t="n"/>
      <c r="E44" s="85" t="inlineStr">
        <is>
          <t>Cash flow + equip. financing</t>
        </is>
      </c>
      <c r="F44" s="85" t="inlineStr">
        <is>
          <t>Cash flow</t>
        </is>
      </c>
      <c r="G44" s="85" t="inlineStr">
        <is>
          <t>Debt/cash</t>
        </is>
      </c>
      <c r="H44" s="85" t="inlineStr">
        <is>
          <t>Cash flow</t>
        </is>
      </c>
      <c r="I44" s="85" t="n"/>
    </row>
    <row r="47" ht="20" customHeight="1">
      <c r="C47" s="10" t="inlineStr">
        <is>
          <t>EXIT VALUATION ANALYSIS (Source: PFC M&amp;A Readiness + Strategic Plan Obj. M1)</t>
        </is>
      </c>
    </row>
    <row r="48">
      <c r="B48" s="91" t="inlineStr">
        <is>
          <t>$M</t>
        </is>
      </c>
      <c r="C48" s="92" t="inlineStr">
        <is>
          <t>2029 EBITDA (Target)</t>
        </is>
      </c>
      <c r="D48" s="79" t="n"/>
      <c r="E48" s="79" t="n"/>
      <c r="F48" s="79" t="n"/>
      <c r="G48" s="79" t="n"/>
      <c r="H48" s="79" t="n"/>
      <c r="I48" s="79" t="n"/>
      <c r="J48" s="93" t="n">
        <v>11.4</v>
      </c>
    </row>
    <row r="49">
      <c r="B49" s="91" t="inlineStr">
        <is>
          <t>$M</t>
        </is>
      </c>
      <c r="C49" s="92" t="inlineStr">
        <is>
          <t>EV/EBITDA — Low (6.5x)</t>
        </is>
      </c>
      <c r="D49" s="79" t="n"/>
      <c r="E49" s="79" t="n"/>
      <c r="F49" s="79" t="n"/>
      <c r="G49" s="79" t="n"/>
      <c r="H49" s="79" t="n"/>
      <c r="I49" s="79" t="n"/>
      <c r="J49" s="79">
        <f>J48*6.5</f>
        <v/>
      </c>
    </row>
    <row r="50">
      <c r="B50" s="91" t="inlineStr">
        <is>
          <t>$M</t>
        </is>
      </c>
      <c r="C50" s="92" t="inlineStr">
        <is>
          <t>EV/EBITDA — Base (7.5x)</t>
        </is>
      </c>
      <c r="D50" s="79" t="n"/>
      <c r="E50" s="79" t="n"/>
      <c r="F50" s="79" t="n"/>
      <c r="G50" s="79" t="n"/>
      <c r="H50" s="79" t="n"/>
      <c r="I50" s="79" t="n"/>
      <c r="J50" s="79">
        <f>J48*7.5</f>
        <v/>
      </c>
    </row>
    <row r="51">
      <c r="B51" s="91" t="inlineStr">
        <is>
          <t>$M</t>
        </is>
      </c>
      <c r="C51" s="92" t="inlineStr">
        <is>
          <t>EV/EBITDA — High (8.8x)</t>
        </is>
      </c>
      <c r="D51" s="79" t="n"/>
      <c r="E51" s="79" t="n"/>
      <c r="F51" s="79" t="n"/>
      <c r="G51" s="79" t="n"/>
      <c r="H51" s="79" t="n"/>
      <c r="I51" s="79" t="n"/>
      <c r="J51" s="79">
        <f>J48*8.8</f>
        <v/>
      </c>
    </row>
    <row r="52">
      <c r="B52" s="91" t="inlineStr">
        <is>
          <t>$M</t>
        </is>
      </c>
      <c r="C52" s="94" t="inlineStr">
        <is>
          <t>Net Debt (est. 2029)</t>
        </is>
      </c>
      <c r="D52" s="70" t="n"/>
      <c r="E52" s="70" t="n"/>
      <c r="F52" s="70" t="n"/>
      <c r="G52" s="70" t="n"/>
      <c r="H52" s="70" t="n"/>
      <c r="I52" s="70" t="n"/>
      <c r="J52" s="95" t="n">
        <v>-2</v>
      </c>
    </row>
    <row r="53">
      <c r="B53" s="91" t="inlineStr">
        <is>
          <t>$M</t>
        </is>
      </c>
      <c r="C53" s="89" t="inlineStr">
        <is>
          <t>Equity Value — Low</t>
        </is>
      </c>
      <c r="D53" s="79" t="n"/>
      <c r="E53" s="79" t="n"/>
      <c r="F53" s="79" t="n"/>
      <c r="G53" s="79" t="n"/>
      <c r="H53" s="79" t="n"/>
      <c r="I53" s="79" t="n"/>
      <c r="J53" s="79">
        <f>J49-J52</f>
        <v/>
      </c>
    </row>
    <row r="54">
      <c r="B54" s="91" t="inlineStr">
        <is>
          <t>$M</t>
        </is>
      </c>
      <c r="C54" s="89" t="inlineStr">
        <is>
          <t>Equity Value — Base</t>
        </is>
      </c>
      <c r="D54" s="79" t="n"/>
      <c r="E54" s="79" t="n"/>
      <c r="F54" s="79" t="n"/>
      <c r="G54" s="79" t="n"/>
      <c r="H54" s="79" t="n"/>
      <c r="I54" s="79" t="n"/>
      <c r="J54" s="79">
        <f>J50-J52</f>
        <v/>
      </c>
    </row>
    <row r="55">
      <c r="B55" s="91" t="inlineStr">
        <is>
          <t>$M</t>
        </is>
      </c>
      <c r="C55" s="89" t="inlineStr">
        <is>
          <t>Equity Value — High</t>
        </is>
      </c>
      <c r="D55" s="79" t="n"/>
      <c r="E55" s="79" t="n"/>
      <c r="F55" s="79" t="n"/>
      <c r="G55" s="79" t="n"/>
      <c r="H55" s="79" t="n"/>
      <c r="I55" s="79" t="n"/>
      <c r="J55" s="79">
        <f>J51-J52</f>
        <v/>
      </c>
    </row>
  </sheetData>
  <mergeCells count="6">
    <mergeCell ref="A1:J1"/>
    <mergeCell ref="C6:J6"/>
    <mergeCell ref="C47:J47"/>
    <mergeCell ref="C22:J22"/>
    <mergeCell ref="A2:J2"/>
    <mergeCell ref="C35:J35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G49"/>
  <sheetViews>
    <sheetView showGridLines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5" customWidth="1" min="1" max="1"/>
    <col width="42" customWidth="1" min="2" max="2"/>
    <col width="85" customWidth="1" min="3" max="3"/>
  </cols>
  <sheetData>
    <row r="1" ht="30" customHeight="1">
      <c r="A1" s="9" t="inlineStr">
        <is>
          <t>PRECISION FLIGHT COMPONENTS — Strategic Business Plan 2025–2029</t>
        </is>
      </c>
    </row>
    <row r="2" ht="30" customHeight="1">
      <c r="A2" s="11" t="inlineStr">
        <is>
          <t>"Four Pillars: Organic Growth · Operational Excellence · Organizational Excellence · M&amp;A Readiness"  |  Board Confidential v3.2  |  Nov 2024</t>
        </is>
      </c>
    </row>
    <row r="4" ht="17" customHeight="1">
      <c r="A4" s="4" t="inlineStr">
        <is>
          <t>✈  EXECUTIVE SUMMARY &amp; STRATEGIC CONTEXT</t>
        </is>
      </c>
    </row>
    <row r="5">
      <c r="A5" s="96" t="inlineStr">
        <is>
          <t>#</t>
        </is>
      </c>
      <c r="B5" s="96" t="inlineStr">
        <is>
          <t>Initiative / Topic</t>
        </is>
      </c>
      <c r="C5" s="96" t="inlineStr">
        <is>
          <t>Detail</t>
        </is>
      </c>
      <c r="D5" s="97" t="n"/>
      <c r="E5" s="97" t="n"/>
      <c r="F5" s="97" t="n"/>
      <c r="G5" s="98" t="n"/>
    </row>
    <row r="6" ht="52" customHeight="1">
      <c r="A6" s="99" t="n">
        <v>1</v>
      </c>
      <c r="B6" s="100" t="inlineStr">
        <is>
          <t>Mission &amp; Strategic Intent</t>
        </is>
      </c>
      <c r="C6" s="8" t="inlineStr">
        <is>
          <t>PFC has reached a critical inflection point after 16 years of steady growth. Revenue: $23.4M, EBITDA: $3.6M (2024A). Primary objective: Grow to $52M revenue and $11.4M EBITDA by 2029 (17.3% CAGR) and position for strategic exit at $75-100M enterprise value.</t>
        </is>
      </c>
      <c r="D6" s="97" t="n"/>
      <c r="E6" s="97" t="n"/>
      <c r="F6" s="97" t="n"/>
      <c r="G6" s="98" t="n"/>
    </row>
    <row r="7" ht="52" customHeight="1">
      <c r="A7" s="101" t="n">
        <v>2</v>
      </c>
      <c r="B7" s="102" t="inlineStr">
        <is>
          <t>Market Position</t>
        </is>
      </c>
      <c r="C7" s="6" t="inlineStr">
        <is>
          <t>Tier 2 supplier to Boeing, Lockheed Martin, Spirit AeroSystems, Northrop Grumman, Textron, Gulfstream. 'Preferred Supplier' (Boeing) and 'Gold Supplier' (Lockheed). TAM: $1.8B (complex machined, SW US). Current share: 1.3% → target 2.5% by 2029.</t>
        </is>
      </c>
      <c r="D7" s="97" t="n"/>
      <c r="E7" s="97" t="n"/>
      <c r="F7" s="97" t="n"/>
      <c r="G7" s="98" t="n"/>
    </row>
    <row r="8" ht="52" customHeight="1">
      <c r="A8" s="99" t="n">
        <v>3</v>
      </c>
      <c r="B8" s="100" t="inlineStr">
        <is>
          <t>Critical Success Factors</t>
        </is>
      </c>
      <c r="C8" s="8" t="inlineStr">
        <is>
          <t>(1) Reduce Top-3 concentration from 60.2% → &lt;50%. (2) Add 40% capacity to support $52M revenue. (3) Achieve CMMC Level 2 for defense. (4) Renew Lockheed LTA (expires Dec 2027). (5) Convert Boeing from POs to LTA. (6) Build 3-deep leadership bench; identify CEO successor by 2026.</t>
        </is>
      </c>
      <c r="D8" s="97" t="n"/>
      <c r="E8" s="97" t="n"/>
      <c r="F8" s="97" t="n"/>
      <c r="G8" s="98" t="n"/>
    </row>
    <row r="10" ht="17" customHeight="1">
      <c r="A10" s="4" t="inlineStr">
        <is>
          <t>✈  PILLAR 1: ORGANIC GROWTH — Target: $52M Revenue by 2029</t>
        </is>
      </c>
    </row>
    <row r="11">
      <c r="A11" s="96" t="inlineStr">
        <is>
          <t>#</t>
        </is>
      </c>
      <c r="B11" s="96" t="inlineStr">
        <is>
          <t>Initiative / Topic</t>
        </is>
      </c>
      <c r="C11" s="96" t="inlineStr">
        <is>
          <t>Detail</t>
        </is>
      </c>
      <c r="D11" s="97" t="n"/>
      <c r="E11" s="97" t="n"/>
      <c r="F11" s="97" t="n"/>
      <c r="G11" s="98" t="n"/>
    </row>
    <row r="12" ht="52" customHeight="1">
      <c r="A12" s="99" t="n">
        <v>1</v>
      </c>
      <c r="B12" s="100" t="inlineStr">
        <is>
          <t>Initiative 1.1 — Boeing Relationship Expansion</t>
        </is>
      </c>
      <c r="C12" s="8" t="inlineStr">
        <is>
          <t>Objective: Grow Boeing from $6.2M → $10M+. Tactics: Convert to 3-yr LTA by Q3 2025; qualify for 787 + 777X programs; pursue PMA parts for 737NG. Investment: $124K (qualifications, travel, prototypes). Timeline: 2025-2027. Owner: Director of Sales. KPI: LTA signed Q3 2025; 787 revenue by Q1 2026.</t>
        </is>
      </c>
      <c r="D12" s="97" t="n"/>
      <c r="E12" s="97" t="n"/>
      <c r="F12" s="97" t="n"/>
      <c r="G12" s="98" t="n"/>
    </row>
    <row r="13" ht="52" customHeight="1">
      <c r="A13" s="101" t="n">
        <v>2</v>
      </c>
      <c r="B13" s="102" t="inlineStr">
        <is>
          <t>Initiative 1.2 — Lockheed LTA Renewal</t>
        </is>
      </c>
      <c r="C13" s="6" t="inlineStr">
        <is>
          <t>Objective: Renew LTA expiring Dec 2027; increase volumes 20%. Tactics: Begin renewal negotiations Q2 2026 (18 months early); propose 3-yr extension through 2030; expand to F-35 aft fuselage. Investment: $87K. Timeline: 2026-2027. CRITICAL: $4.8M revenue at risk if not renewed. Owner: CEO + VP Engineering.</t>
        </is>
      </c>
      <c r="D13" s="97" t="n"/>
      <c r="E13" s="97" t="n"/>
      <c r="F13" s="97" t="n"/>
      <c r="G13" s="98" t="n"/>
    </row>
    <row r="14" ht="52" customHeight="1">
      <c r="A14" s="99" t="n">
        <v>3</v>
      </c>
      <c r="B14" s="100" t="inlineStr">
        <is>
          <t>Initiative 1.3 — New OEM Customer Acquisition</t>
        </is>
      </c>
      <c r="C14" s="8" t="inlineStr">
        <is>
          <t>Objective: Win 3-5 new customers &gt;$1M annual revenue by 2027. Targets: Airbus Tier 1 (Premium AEROTEC, Stelia), eVTOL (Joby, Archer), Space (SpaceX, Blue Origin), Business Jets. Investment: $284K (BD hire, trade shows, samples). 4-6 aerospace trade shows/yr. KPI: 3 new customers &gt;$1M by 2027.</t>
        </is>
      </c>
      <c r="D14" s="97" t="n"/>
      <c r="E14" s="97" t="n"/>
      <c r="F14" s="97" t="n"/>
      <c r="G14" s="98" t="n"/>
    </row>
    <row r="15" ht="52" customHeight="1">
      <c r="A15" s="101" t="n">
        <v>4</v>
      </c>
      <c r="B15" s="102" t="inlineStr">
        <is>
          <t>Initiative 1.4 — Aftermarket / MRO Business</t>
        </is>
      </c>
      <c r="C15" s="6" t="inlineStr">
        <is>
          <t>Objective: Build aftermarket to $5M (10% of revenue) by 2029. Tactics: PMA approvals for high-value replacement parts; partner with AAR, StandardAero, Duncan Aviation; develop aftermarket catalog (737NG, 777, A320ceo, legacy military). Investment: $324K (FAA PMA applications, testing). Potential EBITDA margin: 30%+.</t>
        </is>
      </c>
      <c r="D15" s="97" t="n"/>
      <c r="E15" s="97" t="n"/>
      <c r="F15" s="97" t="n"/>
      <c r="G15" s="98" t="n"/>
    </row>
    <row r="16" ht="52" customHeight="1">
      <c r="A16" s="99" t="n">
        <v>5</v>
      </c>
      <c r="B16" s="100" t="inlineStr">
        <is>
          <t>Initiative 1.5 — Defense Program Capture</t>
        </is>
      </c>
      <c r="C16" s="8" t="inlineStr">
        <is>
          <t>Objective: Win 1-2 new defense programs ($3M+ each) by 2027. Targets: Northrop NGAD, Lockheed F-35 Block 4, Boeing T-7A Red Hawk. Prerequisite: CMMC Level 2 certification (Q2 2025). Investment: $67K (defense BD activities). Owner: CEO + Director of Sales.</t>
        </is>
      </c>
      <c r="D16" s="97" t="n"/>
      <c r="E16" s="97" t="n"/>
      <c r="F16" s="97" t="n"/>
      <c r="G16" s="98" t="n"/>
    </row>
    <row r="18" ht="17" customHeight="1">
      <c r="A18" s="4" t="inlineStr">
        <is>
          <t>✈  PILLAR 2: OPERATIONAL EXCELLENCE — Target: 97% FPY | 98% OTD | &lt;150 PPM</t>
        </is>
      </c>
    </row>
    <row r="19">
      <c r="A19" s="96" t="inlineStr">
        <is>
          <t>#</t>
        </is>
      </c>
      <c r="B19" s="96" t="inlineStr">
        <is>
          <t>Initiative / Topic</t>
        </is>
      </c>
      <c r="C19" s="96" t="inlineStr">
        <is>
          <t>Detail</t>
        </is>
      </c>
      <c r="D19" s="97" t="n"/>
      <c r="E19" s="97" t="n"/>
      <c r="F19" s="97" t="n"/>
      <c r="G19" s="98" t="n"/>
    </row>
    <row r="20" ht="52" customHeight="1">
      <c r="A20" s="99" t="n">
        <v>1</v>
      </c>
      <c r="B20" s="100" t="inlineStr">
        <is>
          <t>Initiative 2.1 — Capacity Expansion ($6.2M total)</t>
        </is>
      </c>
      <c r="C20" s="8" t="inlineStr">
        <is>
          <t>2025: Add 3 CNC machines (2×3-axis, 1×5-axis) — $1.8M | 2026: In-house heat treatment furnace — $1.2M (payback 7.2 yrs, $167K/yr savings) | 2027: Facility expansion +25,000 sq ft — $2.4M | 2028: Automation robots (2 collaborative) — $800K. Financing: Cash flow + equipment loans. Result: 40% capacity increase; enables $52M revenue.</t>
        </is>
      </c>
      <c r="D20" s="97" t="n"/>
      <c r="E20" s="97" t="n"/>
      <c r="F20" s="97" t="n"/>
      <c r="G20" s="98" t="n"/>
    </row>
    <row r="21" ht="52" customHeight="1">
      <c r="A21" s="101" t="n">
        <v>2</v>
      </c>
      <c r="B21" s="102" t="inlineStr">
        <is>
          <t>Initiative 2.2 — Lean / Continuous Improvement</t>
        </is>
      </c>
      <c r="C21" s="6" t="inlineStr">
        <is>
          <t>Objective: Reduce cycle time 30% (14.2 → 10 days), FPY 94.8% → 97%. Tactics: SMED (reduce setup 2.4 → 1.2 hrs); 12 kaizen events/yr; 5S expansion; visual management; poka-yoke. Investment: $187K (training, consulting). Timeline: 2025-2027. Owner: COO + Production Manager. Current 5S: complete in select areas.</t>
        </is>
      </c>
      <c r="D21" s="97" t="n"/>
      <c r="E21" s="97" t="n"/>
      <c r="F21" s="97" t="n"/>
      <c r="G21" s="98" t="n"/>
    </row>
    <row r="22" ht="52" customHeight="1">
      <c r="A22" s="99" t="n">
        <v>3</v>
      </c>
      <c r="B22" s="100" t="inlineStr">
        <is>
          <t>Initiative 2.3 — Technology Investment</t>
        </is>
      </c>
      <c r="C22" s="8" t="inlineStr">
        <is>
          <t>A) Metal 3D Printer (additive mfg): $600K — Q4 2025 installation. B) AI-Powered Quality Inspection (computer vision/ML): $180K — pilot Q2 2025, full Q4 2025; target &gt;99% defect detection. C) Collaborative Robots (2 units, material handling): $420K — 2026-2027. Total tech investment: $1.18M. Owner: VP Engineering.</t>
        </is>
      </c>
      <c r="D22" s="97" t="n"/>
      <c r="E22" s="97" t="n"/>
      <c r="F22" s="97" t="n"/>
      <c r="G22" s="98" t="n"/>
    </row>
    <row r="23" ht="52" customHeight="1">
      <c r="A23" s="101" t="n">
        <v>4</v>
      </c>
      <c r="B23" s="102" t="inlineStr">
        <is>
          <t>Initiative 2.4 — Quality System Enhancement</t>
        </is>
      </c>
      <c r="C23" s="6" t="inlineStr">
        <is>
          <t>Objective: 247 PPM → &lt;150 PPM; FPY 94.8% → 97%; zero customer escapes. Tactics: SPC (Statistical Process Control) on all critical dimensions; real-time quality dashboards (ETQ Reliance QMS); advanced FMEA for new products; 8D root cause analysis. Investment: $124K (software, training). Owner: Quality Manager.</t>
        </is>
      </c>
      <c r="D23" s="97" t="n"/>
      <c r="E23" s="97" t="n"/>
      <c r="F23" s="97" t="n"/>
      <c r="G23" s="98" t="n"/>
    </row>
    <row r="24" ht="52" customHeight="1">
      <c r="A24" s="99" t="n">
        <v>5</v>
      </c>
      <c r="B24" s="100" t="inlineStr">
        <is>
          <t>Initiative 2.5 — Supply Chain Resilience</t>
        </is>
      </c>
      <c r="C24" s="8" t="inlineStr">
        <is>
          <t>Objective: Sole-source spend 15% → &lt;5%; build 60-day safety stock. Tactics: Qualify TIMET as alternate titanium supplier (Q1 2025 priority); dual-source all critical materials; VMI for fasteners; negotiate volume discounts. Investment: $87K. Owner: Supply Chain Manager. Key risk: RTI Titanium sole-source (currently 12-14 week lead times).</t>
        </is>
      </c>
      <c r="D24" s="97" t="n"/>
      <c r="E24" s="97" t="n"/>
      <c r="F24" s="97" t="n"/>
      <c r="G24" s="98" t="n"/>
    </row>
    <row r="26" ht="17" customHeight="1">
      <c r="A26" s="4" t="inlineStr">
        <is>
          <t>✈  PILLAR 3: ORGANIZATIONAL EXCELLENCE — Target: &lt;10% Turnover | &gt;80% Engagement</t>
        </is>
      </c>
    </row>
    <row r="27">
      <c r="A27" s="96" t="inlineStr">
        <is>
          <t>#</t>
        </is>
      </c>
      <c r="B27" s="96" t="inlineStr">
        <is>
          <t>Initiative / Topic</t>
        </is>
      </c>
      <c r="C27" s="96" t="inlineStr">
        <is>
          <t>Detail</t>
        </is>
      </c>
      <c r="D27" s="97" t="n"/>
      <c r="E27" s="97" t="n"/>
      <c r="F27" s="97" t="n"/>
      <c r="G27" s="98" t="n"/>
    </row>
    <row r="28" ht="52" customHeight="1">
      <c r="A28" s="99" t="n">
        <v>1</v>
      </c>
      <c r="B28" s="100" t="inlineStr">
        <is>
          <t>Initiative 3.1 — Talent &amp; Compensation</t>
        </is>
      </c>
      <c r="C28" s="8" t="inlineStr">
        <is>
          <t>Objective: Fill 6 open positions; reduce turnover 14% → &lt;10%. Tactics: Increase machinist starting pay to $52K (market rate); retention bonuses for 5+ yr employees; referral program $2K/hire; Gateway Community College partnership; tuition reimbursement. Investment: $347K/yr. Timeline: 2025 (immediate). Owner: HR + COO.</t>
        </is>
      </c>
      <c r="D28" s="97" t="n"/>
      <c r="E28" s="97" t="n"/>
      <c r="F28" s="97" t="n"/>
      <c r="G28" s="98" t="n"/>
    </row>
    <row r="29" ht="52" customHeight="1">
      <c r="A29" s="101" t="n">
        <v>2</v>
      </c>
      <c r="B29" s="102" t="inlineStr">
        <is>
          <t>Initiative 3.2 — Internal Machinist Training Academy</t>
        </is>
      </c>
      <c r="C29" s="6" t="inlineStr">
        <is>
          <t>Objective: Graduate 12-18 machinists/yr; 80%+ retention after 2 yrs. Tactics: Partner with Gateway Community College; launch Q3 2025; dedicated coordinator + equipment + curriculum. Investment: $224K (coordinator salary, equipment, curriculum). Addresses 9% aerospace skilled labor deficit nationally. Owner: HR + Production Mgr.</t>
        </is>
      </c>
      <c r="D29" s="97" t="n"/>
      <c r="E29" s="97" t="n"/>
      <c r="F29" s="97" t="n"/>
      <c r="G29" s="98" t="n"/>
    </row>
    <row r="30" ht="52" customHeight="1">
      <c r="A30" s="99" t="n">
        <v>3</v>
      </c>
      <c r="B30" s="100" t="inlineStr">
        <is>
          <t>Initiative 3.3 — Succession Planning</t>
        </is>
      </c>
      <c r="C30" s="8" t="inlineStr">
        <is>
          <t>Objective: CEO successor identified by Q2 2026; 3-deep bench by 2027. Tactics: Formal succession for CEO, COO, VP Eng, CFO; Dale Carnegie / Situational Leadership programs; cross-training; external coaching for CEO successor. Investment: $124K. CRITICAL for M&amp;A: Founder-dependency is top buyer concern. Owner: CEO + Board.</t>
        </is>
      </c>
      <c r="D30" s="97" t="n"/>
      <c r="E30" s="97" t="n"/>
      <c r="F30" s="97" t="n"/>
      <c r="G30" s="98" t="n"/>
    </row>
    <row r="31" ht="52" customHeight="1">
      <c r="A31" s="101" t="n">
        <v>4</v>
      </c>
      <c r="B31" s="102" t="inlineStr">
        <is>
          <t>Initiative 3.4 — Culture &amp; Engagement</t>
        </is>
      </c>
      <c r="C31" s="6" t="inlineStr">
        <is>
          <t>Objective: Employee engagement &gt;80% (annual survey). Tactics: Annual engagement survey (baseline 2025); profit-sharing plan 5% of EBITDA; quarterly town halls; monthly department meetings; 100% OSHA/safety training. Investment: $67K. Owner: HR + COO.</t>
        </is>
      </c>
      <c r="D31" s="97" t="n"/>
      <c r="E31" s="97" t="n"/>
      <c r="F31" s="97" t="n"/>
      <c r="G31" s="98" t="n"/>
    </row>
    <row r="32" ht="52" customHeight="1">
      <c r="A32" s="99" t="n">
        <v>5</v>
      </c>
      <c r="B32" s="100" t="inlineStr">
        <is>
          <t>Initiative 3.5 — Compliance &amp; Certification</t>
        </is>
      </c>
      <c r="C32" s="8" t="inlineStr">
        <is>
          <t>Objective: Zero ITAR violations; CMMC Level 2 by Q2 2025; zero AS9100 major findings. CMMC required to bid new DOD programs. NADCAP renewals May 2025 (both HT and NDT). FAA annual production report due Jan 31, 2025. Owner: COO / ITAR Compliance Officer (Sarah Martinez).</t>
        </is>
      </c>
      <c r="D32" s="97" t="n"/>
      <c r="E32" s="97" t="n"/>
      <c r="F32" s="97" t="n"/>
      <c r="G32" s="98" t="n"/>
    </row>
    <row r="34" ht="17" customHeight="1">
      <c r="A34" s="4" t="inlineStr">
        <is>
          <t>✈  PILLAR 4: M&amp;A READINESS — Target: Exit $75-100M by 2029</t>
        </is>
      </c>
    </row>
    <row r="35">
      <c r="A35" s="96" t="inlineStr">
        <is>
          <t>#</t>
        </is>
      </c>
      <c r="B35" s="96" t="inlineStr">
        <is>
          <t>Initiative / Topic</t>
        </is>
      </c>
      <c r="C35" s="96" t="inlineStr">
        <is>
          <t>Detail</t>
        </is>
      </c>
      <c r="D35" s="97" t="n"/>
      <c r="E35" s="97" t="n"/>
      <c r="F35" s="97" t="n"/>
      <c r="G35" s="98" t="n"/>
    </row>
    <row r="36" ht="52" customHeight="1">
      <c r="A36" s="99" t="n">
        <v>1</v>
      </c>
      <c r="B36" s="100" t="inlineStr">
        <is>
          <t>Initiative 4.1 — Financial Systems / Reporting</t>
        </is>
      </c>
      <c r="C36" s="8" t="inlineStr">
        <is>
          <t>Objective: Prepare for due diligence scrutiny. Tactics: Monthly board reporting (financial dashboards); enhance cost accounting by product; upgrade to accrual-only accounting; annual audit by 2027 (currently 'reviewed' statements); KPI dashboards for ops/quality/sales. Investment: $87K. Owner: CFO Michael Anderson.</t>
        </is>
      </c>
      <c r="D36" s="97" t="n"/>
      <c r="E36" s="97" t="n"/>
      <c r="F36" s="97" t="n"/>
      <c r="G36" s="98" t="n"/>
    </row>
    <row r="37" ht="52" customHeight="1">
      <c r="A37" s="101" t="n">
        <v>2</v>
      </c>
      <c r="B37" s="102" t="inlineStr">
        <is>
          <t>Initiative 4.2 — IP Documentation &amp; Protection</t>
        </is>
      </c>
      <c r="C37" s="6" t="inlineStr">
        <is>
          <t>Objective: Maximize IP value; protect trade secrets. Tactics: File 2 additional patents (automated inspection + advanced heat treat) by 2025; document all proprietary processes; strengthen NDAs; IP valuation by 2026. Investment: $124K (patent filing, legal). Owner: VP Engineering. Current: 3 issued patents + 3 FAA PMAs.</t>
        </is>
      </c>
      <c r="D37" s="97" t="n"/>
      <c r="E37" s="97" t="n"/>
      <c r="F37" s="97" t="n"/>
      <c r="G37" s="98" t="n"/>
    </row>
    <row r="38" ht="52" customHeight="1">
      <c r="A38" s="99" t="n">
        <v>3</v>
      </c>
      <c r="B38" s="100" t="inlineStr">
        <is>
          <t>Initiative 4.3 — Customer Contract Optimization</t>
        </is>
      </c>
      <c r="C38" s="8" t="inlineStr">
        <is>
          <t>Objective: 80% revenue under multi-year contracts; Top 3 &lt;50%. Tactics: Boeing LTA conversion (Q3 2025 target); Lockheed renewal (begin Q2 2026); auto-renewal clauses; minimum 18-month contracted backlog. Investment: $42K (legal fees). Current backlog: $25.4M. Owner: Sales Director + CEO.</t>
        </is>
      </c>
      <c r="D38" s="97" t="n"/>
      <c r="E38" s="97" t="n"/>
      <c r="F38" s="97" t="n"/>
      <c r="G38" s="98" t="n"/>
    </row>
    <row r="39" ht="52" customHeight="1">
      <c r="A39" s="101" t="n">
        <v>4</v>
      </c>
      <c r="B39" s="102" t="inlineStr">
        <is>
          <t>Initiative 4.4 — Strategic Advisor &amp; Buyer Relationships</t>
        </is>
      </c>
      <c r="C39" s="6" t="inlineStr">
        <is>
          <t>Objective: 3+ serious buyer conversations by 2028; term sheet Q1 2029. Tactics: Engage investment banker informally 2026 (Aerospace Ventures Fund II referral); attend aerospace M&amp;A conferences; build PE firm relationships (Warburg Pincus, Arlington Capital); maintain contact with strategic buyers (Howmet, TransDigm, Precision Castparts). Investment: $67K. Owner: CEO + James Harrison (Ind. Director).</t>
        </is>
      </c>
      <c r="D39" s="97" t="n"/>
      <c r="E39" s="97" t="n"/>
      <c r="F39" s="97" t="n"/>
      <c r="G39" s="98" t="n"/>
    </row>
    <row r="40" ht="52" customHeight="1">
      <c r="A40" s="99" t="n">
        <v>5</v>
      </c>
      <c r="B40" s="100" t="inlineStr">
        <is>
          <t>Strategic Buyers — Profiled</t>
        </is>
      </c>
      <c r="C40" s="8" t="inlineStr">
        <is>
          <t>Howmet Aerospace (NYSE: HWM, $5.6B rev) — titanium precision machining synergy. TransDigm Group — proprietary aerospace components, high EV multiples. Precision Castparts (Berkshire) — Tier 2 roll-up appetite. Spirit AeroSystems — supply chain integration (monitor Ch.11 status). PE: Warburg Pincus, Arlington Capital Partners — aerospace platform strategy.</t>
        </is>
      </c>
      <c r="D40" s="97" t="n"/>
      <c r="E40" s="97" t="n"/>
      <c r="F40" s="97" t="n"/>
      <c r="G40" s="98" t="n"/>
    </row>
    <row r="42" ht="17" customHeight="1">
      <c r="A42" s="4" t="inlineStr">
        <is>
          <t>✈  RISK REGISTER (Top Risks — Source: PFC Enterprise Risk Register)</t>
        </is>
      </c>
    </row>
    <row r="43">
      <c r="A43" s="96" t="inlineStr">
        <is>
          <t>#</t>
        </is>
      </c>
      <c r="B43" s="96" t="inlineStr">
        <is>
          <t>Initiative / Topic</t>
        </is>
      </c>
      <c r="C43" s="96" t="inlineStr">
        <is>
          <t>Detail</t>
        </is>
      </c>
      <c r="D43" s="97" t="n"/>
      <c r="E43" s="97" t="n"/>
      <c r="F43" s="97" t="n"/>
      <c r="G43" s="98" t="n"/>
    </row>
    <row r="44" ht="52" customHeight="1">
      <c r="A44" s="99" t="n">
        <v>1</v>
      </c>
      <c r="B44" s="100" t="inlineStr">
        <is>
          <t>R-001: Customer Concentration (Score 8/10)</t>
        </is>
      </c>
      <c r="C44" s="8" t="inlineStr">
        <is>
          <t>MEDIUM probability | CRITICAL impact. Top 3 = 60.2% revenue. Lockheed LTA expires Dec 2027 ($4.8M at risk). Boeing no LTA ($6.2M at risk). Spirit Chapter 11 ($3.1M at risk). Mitigation: Diversification initiative (3-5 new &gt;$1M customers by 2027); financial buffer ($2.8M cash + $3M undrawn credit). Owner: CEO.</t>
        </is>
      </c>
      <c r="D44" s="97" t="n"/>
      <c r="E44" s="97" t="n"/>
      <c r="F44" s="97" t="n"/>
      <c r="G44" s="98" t="n"/>
    </row>
    <row r="45" ht="52" customHeight="1">
      <c r="A45" s="101" t="n">
        <v>2</v>
      </c>
      <c r="B45" s="102" t="inlineStr">
        <is>
          <t>R-002: Capacity Constraints (Score 7/10)</t>
        </is>
      </c>
      <c r="C45" s="6" t="inlineStr">
        <is>
          <t>HIGH probability | HIGH impact. 5-axis: 91.8% utilized. Horizontal: 92.1% utilized. Turning away $2.4M/yr. Cannot absorb large programs (&gt;$10M). Mitigation: $6.2M CAPEX plan; 3 new CNC machines (2025); facility expansion 2027. Timeline risk: Equipment lead times 16-24 weeks. Owner: COO.</t>
        </is>
      </c>
      <c r="D45" s="97" t="n"/>
      <c r="E45" s="97" t="n"/>
      <c r="F45" s="97" t="n"/>
      <c r="G45" s="98" t="n"/>
    </row>
    <row r="46" ht="52" customHeight="1">
      <c r="A46" s="99" t="n">
        <v>3</v>
      </c>
      <c r="B46" s="100" t="inlineStr">
        <is>
          <t>R-003: Lockheed LTA Non-Renewal (Score 7/10)</t>
        </is>
      </c>
      <c r="C46" s="8" t="inlineStr">
        <is>
          <t>MEDIUM probability | CRITICAL. LTA expires Dec 2027. $4.8M (20.5% of revenue). Financial impact if lost: -$4.8M rev, -$1.4M EBITDA. Mitigation: Begin renewal Q2 2026 (18 months early); propose 3-yr extension; expand F-35 scope. Owner: CEO + VP Engineering.</t>
        </is>
      </c>
      <c r="D46" s="97" t="n"/>
      <c r="E46" s="97" t="n"/>
      <c r="F46" s="97" t="n"/>
      <c r="G46" s="98" t="n"/>
    </row>
    <row r="47" ht="52" customHeight="1">
      <c r="A47" s="101" t="n">
        <v>4</v>
      </c>
      <c r="B47" s="102" t="inlineStr">
        <is>
          <t>R-004: Skilled Labor Shortage (Score 6/10)</t>
        </is>
      </c>
      <c r="C47" s="6" t="inlineStr">
        <is>
          <t>HIGH probability | MEDIUM impact. 6 positions unfilled 4+ months. 9% aerospace labor deficit nationally. 78-day avg time to fill. Mitigation: Pay to market ($52K machinists); Training Academy Q3 2025; college partnerships; referral program $2K. Owner: HR Manager + COO.</t>
        </is>
      </c>
      <c r="D47" s="97" t="n"/>
      <c r="E47" s="97" t="n"/>
      <c r="F47" s="97" t="n"/>
      <c r="G47" s="98" t="n"/>
    </row>
    <row r="48" ht="52" customHeight="1">
      <c r="A48" s="99" t="n">
        <v>5</v>
      </c>
      <c r="B48" s="100" t="inlineStr">
        <is>
          <t>R-005: CEO / Key Person Risk (Score 7/10)</t>
        </is>
      </c>
      <c r="C48" s="8" t="inlineStr">
        <is>
          <t>MEDIUM probability | HIGH impact. Founder (age 52) has no identified successor. Heavy dependency; customer relationships held by CEO. Mitigation: Succession planning initiative 2025; CEO successor identified by Q2 2026; leadership development (12 participants); cross-training. This is a TOP M&amp;A CONCERN for buyers.</t>
        </is>
      </c>
      <c r="D48" s="97" t="n"/>
      <c r="E48" s="97" t="n"/>
      <c r="F48" s="97" t="n"/>
      <c r="G48" s="98" t="n"/>
    </row>
    <row r="49" ht="52" customHeight="1">
      <c r="A49" s="101" t="n">
        <v>6</v>
      </c>
      <c r="B49" s="102" t="inlineStr">
        <is>
          <t>R-006: CMMC Level 2 Failure (Score 5/10)</t>
        </is>
      </c>
      <c r="C49" s="6" t="inlineStr">
        <is>
          <t>MEDIUM probability | HIGH impact. Required for ALL new defense contracts starting 2025. If not achieved by Q2 2025 = cannot bid NGAD, T-7A, F-35 Block 4. Investment: $67K (cybersecurity improvements + certification). Owner: COO / IT. Target: Q2 2025 certification.</t>
        </is>
      </c>
      <c r="D49" s="97" t="n"/>
      <c r="E49" s="97" t="n"/>
      <c r="F49" s="97" t="n"/>
      <c r="G49" s="98" t="n"/>
    </row>
  </sheetData>
  <mergeCells count="43">
    <mergeCell ref="C49:G49"/>
    <mergeCell ref="C30:G30"/>
    <mergeCell ref="C6:G6"/>
    <mergeCell ref="C24:G24"/>
    <mergeCell ref="C15:G15"/>
    <mergeCell ref="A4:G4"/>
    <mergeCell ref="C5:G5"/>
    <mergeCell ref="C14:G14"/>
    <mergeCell ref="C45:G45"/>
    <mergeCell ref="A10:G10"/>
    <mergeCell ref="C29:G29"/>
    <mergeCell ref="C35:G35"/>
    <mergeCell ref="C20:G20"/>
    <mergeCell ref="C47:G47"/>
    <mergeCell ref="C16:G16"/>
    <mergeCell ref="A34:G34"/>
    <mergeCell ref="C44:G44"/>
    <mergeCell ref="C31:G31"/>
    <mergeCell ref="C22:G22"/>
    <mergeCell ref="C40:G40"/>
    <mergeCell ref="C21:G21"/>
    <mergeCell ref="A1:G1"/>
    <mergeCell ref="C12:G12"/>
    <mergeCell ref="C43:G43"/>
    <mergeCell ref="C46:G46"/>
    <mergeCell ref="C11:G11"/>
    <mergeCell ref="C27:G27"/>
    <mergeCell ref="C36:G36"/>
    <mergeCell ref="C23:G23"/>
    <mergeCell ref="C39:G39"/>
    <mergeCell ref="C8:G8"/>
    <mergeCell ref="C48:G48"/>
    <mergeCell ref="C7:G7"/>
    <mergeCell ref="A18:G18"/>
    <mergeCell ref="C32:G32"/>
    <mergeCell ref="C38:G38"/>
    <mergeCell ref="C28:G28"/>
    <mergeCell ref="A26:G26"/>
    <mergeCell ref="C19:G19"/>
    <mergeCell ref="A2:G2"/>
    <mergeCell ref="C37:G37"/>
    <mergeCell ref="C13:G13"/>
    <mergeCell ref="A42:G42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I40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28" customWidth="1" min="1" max="1"/>
    <col width="12" customWidth="1" min="2" max="2"/>
    <col width="14" customWidth="1" min="3" max="3"/>
    <col width="14" customWidth="1" min="4" max="4"/>
    <col width="12" customWidth="1" min="5" max="5"/>
    <col width="14" customWidth="1" min="6" max="6"/>
    <col width="14" customWidth="1" min="7" max="7"/>
    <col width="12" customWidth="1" min="8" max="8"/>
    <col width="12" customWidth="1" min="9" max="9"/>
  </cols>
  <sheetData>
    <row r="1" ht="30" customHeight="1">
      <c r="A1" s="9" t="inlineStr">
        <is>
          <t>PRECISION FLIGHT COMPONENTS — Operations &amp; Equipment Detail</t>
        </is>
      </c>
    </row>
    <row r="2" ht="30" customHeight="1">
      <c r="A2" s="10" t="inlineStr">
        <is>
          <t>Source: PFC Equipment Register Dec 2024 | Capacity Analysis 2024 | Work Center Utilization Reports</t>
        </is>
      </c>
    </row>
    <row r="4" ht="17" customHeight="1">
      <c r="A4" s="4" t="inlineStr">
        <is>
          <t>WORK CENTER CAPACITY ANALYSIS — 2024 ACTUAL (Source: PFC Capacity Analysis 2024)</t>
        </is>
      </c>
    </row>
    <row r="5" ht="28" customHeight="1">
      <c r="A5" s="12" t="inlineStr">
        <is>
          <t>Work Center</t>
        </is>
      </c>
      <c r="B5" s="12" t="inlineStr">
        <is>
          <t># Machines</t>
        </is>
      </c>
      <c r="C5" s="12" t="inlineStr">
        <is>
          <t>Theoretical
Hrs/Yr</t>
        </is>
      </c>
      <c r="D5" s="12" t="inlineStr">
        <is>
          <t>Available
Hrs/Yr</t>
        </is>
      </c>
      <c r="E5" s="12" t="inlineStr">
        <is>
          <t>Actual
Hrs/Yr</t>
        </is>
      </c>
      <c r="F5" s="12" t="inlineStr">
        <is>
          <t>Utilization
(vs Avail)</t>
        </is>
      </c>
      <c r="G5" s="12" t="inlineStr">
        <is>
          <t>OEE</t>
        </is>
      </c>
      <c r="H5" s="12" t="inlineStr">
        <is>
          <t>Bottleneck?</t>
        </is>
      </c>
      <c r="I5" s="12" t="inlineStr">
        <is>
          <t>Notes</t>
        </is>
      </c>
    </row>
    <row r="6" ht="22" customHeight="1">
      <c r="A6" s="103" t="inlineStr">
        <is>
          <t>5-Axis CNC Machining</t>
        </is>
      </c>
      <c r="B6" s="104" t="n">
        <v>3</v>
      </c>
      <c r="C6" s="105" t="n">
        <v>6024</v>
      </c>
      <c r="D6" s="105" t="n">
        <v>4761</v>
      </c>
      <c r="E6" s="105" t="n">
        <v>4124</v>
      </c>
      <c r="F6" s="106" t="n">
        <v>0.918</v>
      </c>
      <c r="G6" s="106" t="n">
        <v>0.824</v>
      </c>
      <c r="H6" s="107" t="inlineStr">
        <is>
          <t>⚠️ YES — CRITICAL</t>
        </is>
      </c>
      <c r="I6" s="107" t="inlineStr">
        <is>
          <t>91.8% = at capacity; turning away $2.4M/yr; Add 1 machine Q1 2025</t>
        </is>
      </c>
    </row>
    <row r="7" ht="22" customHeight="1">
      <c r="A7" s="103" t="inlineStr">
        <is>
          <t>Horizontal CNC (Makino)</t>
        </is>
      </c>
      <c r="B7" s="104" t="n">
        <v>2</v>
      </c>
      <c r="C7" s="105" t="n">
        <v>4016</v>
      </c>
      <c r="D7" s="105" t="n">
        <v>3024</v>
      </c>
      <c r="E7" s="105" t="n">
        <v>2784</v>
      </c>
      <c r="F7" s="106" t="n">
        <v>0.921</v>
      </c>
      <c r="G7" s="106" t="n">
        <v>0.842</v>
      </c>
      <c r="H7" s="107" t="inlineStr">
        <is>
          <t>⚠️ YES</t>
        </is>
      </c>
      <c r="I7" s="107" t="inlineStr">
        <is>
          <t>92.1% = constrained; 2nd bottleneck</t>
        </is>
      </c>
    </row>
    <row r="8" ht="22" customHeight="1">
      <c r="A8" s="18" t="inlineStr">
        <is>
          <t>3-Axis Vertical CNC</t>
        </is>
      </c>
      <c r="B8" s="20" t="n">
        <v>7</v>
      </c>
      <c r="C8" s="108" t="n">
        <v>14056</v>
      </c>
      <c r="D8" s="108" t="n">
        <v>10847</v>
      </c>
      <c r="E8" s="108" t="n">
        <v>8824</v>
      </c>
      <c r="F8" s="31" t="n">
        <v>0.8129999999999999</v>
      </c>
      <c r="G8" s="31" t="n">
        <v>0.786</v>
      </c>
      <c r="H8" s="22" t="inlineStr">
        <is>
          <t>No</t>
        </is>
      </c>
      <c r="I8" s="22" t="inlineStr">
        <is>
          <t>Adequate capacity; 81.3% utilization</t>
        </is>
      </c>
    </row>
    <row r="9" ht="22" customHeight="1">
      <c r="A9" s="13" t="inlineStr">
        <is>
          <t>Turning Centers</t>
        </is>
      </c>
      <c r="B9" s="15" t="n">
        <v>3</v>
      </c>
      <c r="C9" s="109" t="n">
        <v>6024</v>
      </c>
      <c r="D9" s="109" t="n">
        <v>4624</v>
      </c>
      <c r="E9" s="109" t="n">
        <v>3128</v>
      </c>
      <c r="F9" s="110" t="n">
        <v>0.677</v>
      </c>
      <c r="G9" s="110" t="n">
        <v>0.714</v>
      </c>
      <c r="H9" s="17" t="inlineStr">
        <is>
          <t>No</t>
        </is>
      </c>
      <c r="I9" s="17" t="inlineStr">
        <is>
          <t>Significant headroom; 67.7%</t>
        </is>
      </c>
    </row>
    <row r="10" ht="22" customHeight="1">
      <c r="A10" s="18" t="inlineStr">
        <is>
          <t>CMM Inspection</t>
        </is>
      </c>
      <c r="B10" s="20" t="n">
        <v>2</v>
      </c>
      <c r="C10" s="108" t="n">
        <v>4016</v>
      </c>
      <c r="D10" s="108" t="n">
        <v>3247</v>
      </c>
      <c r="E10" s="108" t="n">
        <v>2742</v>
      </c>
      <c r="F10" s="31" t="n">
        <v>0.845</v>
      </c>
      <c r="G10" s="31" t="n">
        <v>0.872</v>
      </c>
      <c r="H10" s="22" t="inlineStr">
        <is>
          <t>Borderline</t>
        </is>
      </c>
      <c r="I10" s="22" t="inlineStr">
        <is>
          <t>84.5%; borderline; AI inspection system planned</t>
        </is>
      </c>
    </row>
    <row r="11" ht="22" customHeight="1">
      <c r="A11" s="13" t="inlineStr">
        <is>
          <t>Heat Treatment (in-house)</t>
        </is>
      </c>
      <c r="B11" s="15" t="n">
        <v>2</v>
      </c>
      <c r="C11" s="109" t="n">
        <v>4016</v>
      </c>
      <c r="D11" s="109" t="n">
        <v>3424</v>
      </c>
      <c r="E11" s="109" t="n">
        <v>2671</v>
      </c>
      <c r="F11" s="110" t="n">
        <v>0.78</v>
      </c>
      <c r="G11" s="110" t="n">
        <v>0.8179999999999999</v>
      </c>
      <c r="H11" s="17" t="inlineStr">
        <is>
          <t>No</t>
        </is>
      </c>
      <c r="I11" s="17" t="inlineStr">
        <is>
          <t>NADCAP accredited; In-house furnace expansion planned 2026</t>
        </is>
      </c>
    </row>
    <row r="12" ht="22" customHeight="1">
      <c r="A12" s="18" t="inlineStr">
        <is>
          <t>NDT (PT + MT)</t>
        </is>
      </c>
      <c r="B12" s="20" t="n">
        <v>3</v>
      </c>
      <c r="C12" s="108" t="n">
        <v>6024</v>
      </c>
      <c r="D12" s="108" t="n">
        <v>4892</v>
      </c>
      <c r="E12" s="108" t="n">
        <v>3647</v>
      </c>
      <c r="F12" s="31" t="n">
        <v>0.746</v>
      </c>
      <c r="G12" s="31" t="n">
        <v>0.794</v>
      </c>
      <c r="H12" s="22" t="inlineStr">
        <is>
          <t>No</t>
        </is>
      </c>
      <c r="I12" s="22" t="inlineStr">
        <is>
          <t>NADCAP accredited; Level III Dr. Lisa Thompson on staff</t>
        </is>
      </c>
    </row>
    <row r="13" ht="22" customHeight="1">
      <c r="A13" s="13" t="inlineStr">
        <is>
          <t>Manual Operations</t>
        </is>
      </c>
      <c r="B13" s="15" t="n">
        <v>12</v>
      </c>
      <c r="C13" s="109" t="n">
        <v>24096</v>
      </c>
      <c r="D13" s="109" t="n">
        <v>18472</v>
      </c>
      <c r="E13" s="109" t="n">
        <v>14247</v>
      </c>
      <c r="F13" s="110" t="n">
        <v>0.771</v>
      </c>
      <c r="G13" s="15" t="n"/>
      <c r="H13" s="17" t="inlineStr">
        <is>
          <t>No</t>
        </is>
      </c>
      <c r="I13" s="17" t="inlineStr">
        <is>
          <t>Assembly, deburr, finishing</t>
        </is>
      </c>
    </row>
    <row r="14" ht="22" customHeight="1">
      <c r="A14" s="23" t="inlineStr">
        <is>
          <t>TOTAL PLANT</t>
        </is>
      </c>
      <c r="B14" s="25" t="n">
        <v>34</v>
      </c>
      <c r="C14" s="111" t="n">
        <v>68272</v>
      </c>
      <c r="D14" s="111" t="n">
        <v>53020</v>
      </c>
      <c r="E14" s="111" t="n">
        <v>42167</v>
      </c>
      <c r="F14" s="112" t="n">
        <v>0.795</v>
      </c>
      <c r="G14" s="112" t="n">
        <v>0.8080000000000001</v>
      </c>
      <c r="H14" s="26" t="inlineStr"/>
      <c r="I14" s="26" t="inlineStr">
        <is>
          <t>Weighted avg OEE 80.8%; adding capacity 2025-2028</t>
        </is>
      </c>
    </row>
    <row r="17" ht="17" customHeight="1">
      <c r="A17" s="4" t="inlineStr">
        <is>
          <t>KEY CNC EQUIPMENT REGISTER (Selected — 15 total CNC units; Source: Equipment Register Dec 2024)</t>
        </is>
      </c>
    </row>
    <row r="18" ht="28" customHeight="1">
      <c r="A18" s="12" t="inlineStr">
        <is>
          <t>Asset ID</t>
        </is>
      </c>
      <c r="B18" s="12" t="inlineStr">
        <is>
          <t>Description</t>
        </is>
      </c>
      <c r="C18" s="12" t="inlineStr">
        <is>
          <t>Manufacturer</t>
        </is>
      </c>
      <c r="D18" s="12" t="inlineStr">
        <is>
          <t>Model</t>
        </is>
      </c>
      <c r="E18" s="12" t="inlineStr">
        <is>
          <t>Year</t>
        </is>
      </c>
      <c r="F18" s="12" t="inlineStr">
        <is>
          <t>Cost ($)</t>
        </is>
      </c>
      <c r="G18" s="12" t="inlineStr">
        <is>
          <t>Book Value ($)</t>
        </is>
      </c>
      <c r="H18" s="12" t="inlineStr">
        <is>
          <t>Condition</t>
        </is>
      </c>
      <c r="I18" s="12" t="inlineStr">
        <is>
          <t>Utilization</t>
        </is>
      </c>
    </row>
    <row r="19">
      <c r="A19" s="113" t="inlineStr">
        <is>
          <t>CNC-001</t>
        </is>
      </c>
      <c r="B19" s="113" t="inlineStr">
        <is>
          <t>5-Axis Vertical Machining Center</t>
        </is>
      </c>
      <c r="C19" s="113" t="inlineStr">
        <is>
          <t>DMG MORI</t>
        </is>
      </c>
      <c r="D19" s="113" t="inlineStr">
        <is>
          <t>DMU 50</t>
        </is>
      </c>
      <c r="E19" s="114" t="n">
        <v>2019</v>
      </c>
      <c r="F19" s="115" t="n">
        <v>487000</v>
      </c>
      <c r="G19" s="115" t="n">
        <v>312000</v>
      </c>
      <c r="H19" s="114" t="inlineStr">
        <is>
          <t>Excellent</t>
        </is>
      </c>
      <c r="I19" s="114" t="inlineStr">
        <is>
          <t>94%</t>
        </is>
      </c>
    </row>
    <row r="20">
      <c r="A20" s="116" t="inlineStr">
        <is>
          <t>CNC-002</t>
        </is>
      </c>
      <c r="B20" s="116" t="inlineStr">
        <is>
          <t>5-Axis Vertical Machining Center</t>
        </is>
      </c>
      <c r="C20" s="116" t="inlineStr">
        <is>
          <t>DMG MORI</t>
        </is>
      </c>
      <c r="D20" s="116" t="inlineStr">
        <is>
          <t>DMU 50</t>
        </is>
      </c>
      <c r="E20" s="117" t="n">
        <v>2019</v>
      </c>
      <c r="F20" s="118" t="n">
        <v>487000</v>
      </c>
      <c r="G20" s="118" t="n">
        <v>312000</v>
      </c>
      <c r="H20" s="117" t="inlineStr">
        <is>
          <t>Excellent</t>
        </is>
      </c>
      <c r="I20" s="117" t="inlineStr">
        <is>
          <t>92%</t>
        </is>
      </c>
    </row>
    <row r="21">
      <c r="A21" s="113" t="inlineStr">
        <is>
          <t>CNC-003</t>
        </is>
      </c>
      <c r="B21" s="113" t="inlineStr">
        <is>
          <t>5-Axis Horizontal Machining Center</t>
        </is>
      </c>
      <c r="C21" s="113" t="inlineStr">
        <is>
          <t>Makino</t>
        </is>
      </c>
      <c r="D21" s="113" t="inlineStr">
        <is>
          <t>a61nx</t>
        </is>
      </c>
      <c r="E21" s="114" t="n">
        <v>2020</v>
      </c>
      <c r="F21" s="115" t="n">
        <v>624000</v>
      </c>
      <c r="G21" s="115" t="n">
        <v>437000</v>
      </c>
      <c r="H21" s="114" t="inlineStr">
        <is>
          <t>Excellent</t>
        </is>
      </c>
      <c r="I21" s="114" t="inlineStr">
        <is>
          <t>89%</t>
        </is>
      </c>
    </row>
    <row r="22">
      <c r="A22" s="116" t="inlineStr">
        <is>
          <t>CNC-004</t>
        </is>
      </c>
      <c r="B22" s="116" t="inlineStr">
        <is>
          <t>3-Axis Vertical Machining Center</t>
        </is>
      </c>
      <c r="C22" s="116" t="inlineStr">
        <is>
          <t>Haas</t>
        </is>
      </c>
      <c r="D22" s="116" t="inlineStr">
        <is>
          <t>VF-4SS</t>
        </is>
      </c>
      <c r="E22" s="117" t="n">
        <v>2017</v>
      </c>
      <c r="F22" s="118" t="n">
        <v>124000</v>
      </c>
      <c r="G22" s="118" t="n">
        <v>62000</v>
      </c>
      <c r="H22" s="117" t="inlineStr">
        <is>
          <t>Good</t>
        </is>
      </c>
      <c r="I22" s="117" t="inlineStr">
        <is>
          <t>87%</t>
        </is>
      </c>
    </row>
    <row r="23">
      <c r="A23" s="113" t="inlineStr">
        <is>
          <t>CNC-011</t>
        </is>
      </c>
      <c r="B23" s="113" t="inlineStr">
        <is>
          <t>3-Axis Vertical Machining Center</t>
        </is>
      </c>
      <c r="C23" s="113" t="inlineStr">
        <is>
          <t>Haas</t>
        </is>
      </c>
      <c r="D23" s="113" t="inlineStr">
        <is>
          <t>VF-3SS</t>
        </is>
      </c>
      <c r="E23" s="114" t="n">
        <v>2016</v>
      </c>
      <c r="F23" s="115" t="n">
        <v>98000</v>
      </c>
      <c r="G23" s="115" t="n">
        <v>39000</v>
      </c>
      <c r="H23" s="114" t="inlineStr">
        <is>
          <t>Fair</t>
        </is>
      </c>
      <c r="I23" s="114" t="inlineStr">
        <is>
          <t>72%</t>
        </is>
      </c>
    </row>
    <row r="24">
      <c r="A24" s="116" t="inlineStr">
        <is>
          <t>CNC-012</t>
        </is>
      </c>
      <c r="B24" s="116" t="inlineStr">
        <is>
          <t>5-Axis Gantry Milling Machine</t>
        </is>
      </c>
      <c r="C24" s="116" t="inlineStr">
        <is>
          <t>Zimmermann</t>
        </is>
      </c>
      <c r="D24" s="116" t="inlineStr">
        <is>
          <t>FZ38</t>
        </is>
      </c>
      <c r="E24" s="117" t="n">
        <v>2022</v>
      </c>
      <c r="F24" s="118" t="n">
        <v>784000</v>
      </c>
      <c r="G24" s="118" t="n">
        <v>666000</v>
      </c>
      <c r="H24" s="117" t="inlineStr">
        <is>
          <t>Excellent</t>
        </is>
      </c>
      <c r="I24" s="117" t="inlineStr">
        <is>
          <t>87%</t>
        </is>
      </c>
    </row>
    <row r="25">
      <c r="A25" s="113" t="inlineStr">
        <is>
          <t>CNC-013</t>
        </is>
      </c>
      <c r="B25" s="113" t="inlineStr">
        <is>
          <t>Swiss-Type CNC Lathe</t>
        </is>
      </c>
      <c r="C25" s="113" t="inlineStr">
        <is>
          <t>Citizen</t>
        </is>
      </c>
      <c r="D25" s="113" t="inlineStr">
        <is>
          <t>L20 VIII</t>
        </is>
      </c>
      <c r="E25" s="114" t="n">
        <v>2020</v>
      </c>
      <c r="F25" s="115" t="n">
        <v>247000</v>
      </c>
      <c r="G25" s="115" t="n">
        <v>173000</v>
      </c>
      <c r="H25" s="114" t="inlineStr">
        <is>
          <t>Excellent</t>
        </is>
      </c>
      <c r="I25" s="114" t="inlineStr">
        <is>
          <t>64%</t>
        </is>
      </c>
    </row>
    <row r="26">
      <c r="A26" s="116" t="inlineStr">
        <is>
          <t>CNC-014</t>
        </is>
      </c>
      <c r="B26" s="116" t="inlineStr">
        <is>
          <t>CNC Turning Center</t>
        </is>
      </c>
      <c r="C26" s="116" t="inlineStr">
        <is>
          <t>Mazak</t>
        </is>
      </c>
      <c r="D26" s="116" t="inlineStr">
        <is>
          <t>QT-250</t>
        </is>
      </c>
      <c r="E26" s="117" t="n">
        <v>2018</v>
      </c>
      <c r="F26" s="118" t="n">
        <v>187000</v>
      </c>
      <c r="G26" s="118" t="n">
        <v>103000</v>
      </c>
      <c r="H26" s="117" t="inlineStr">
        <is>
          <t>Good</t>
        </is>
      </c>
      <c r="I26" s="117" t="inlineStr">
        <is>
          <t>71%</t>
        </is>
      </c>
    </row>
    <row r="27">
      <c r="A27" s="113" t="inlineStr">
        <is>
          <t>CNC-015</t>
        </is>
      </c>
      <c r="B27" s="113" t="inlineStr">
        <is>
          <t>CNC Turning Center</t>
        </is>
      </c>
      <c r="C27" s="113" t="inlineStr">
        <is>
          <t>Mazak</t>
        </is>
      </c>
      <c r="D27" s="113" t="inlineStr">
        <is>
          <t>QT-250</t>
        </is>
      </c>
      <c r="E27" s="114" t="n">
        <v>2018</v>
      </c>
      <c r="F27" s="115" t="n">
        <v>187000</v>
      </c>
      <c r="G27" s="115" t="n">
        <v>103000</v>
      </c>
      <c r="H27" s="114" t="inlineStr">
        <is>
          <t>Good</t>
        </is>
      </c>
      <c r="I27" s="114" t="inlineStr">
        <is>
          <t>68%</t>
        </is>
      </c>
    </row>
    <row r="28">
      <c r="A28" s="119" t="inlineStr">
        <is>
          <t>TOTALS (15 CNC units)</t>
        </is>
      </c>
      <c r="B28" s="119" t="inlineStr"/>
      <c r="C28" s="119" t="inlineStr"/>
      <c r="D28" s="119" t="inlineStr"/>
      <c r="E28" s="120" t="inlineStr"/>
      <c r="F28" s="120" t="inlineStr">
        <is>
          <t>$4,825,000</t>
        </is>
      </c>
      <c r="G28" s="120" t="inlineStr">
        <is>
          <t>$3,320,000</t>
        </is>
      </c>
      <c r="H28" s="120" t="inlineStr">
        <is>
          <t>Avg age: 5.1 yrs</t>
        </is>
      </c>
      <c r="I28" s="120" t="inlineStr">
        <is>
          <t>Avg: 85.8%</t>
        </is>
      </c>
    </row>
    <row r="31" ht="17" customHeight="1">
      <c r="A31" s="4" t="inlineStr">
        <is>
          <t>PRODUCTION HOURS BY CUSTOMER (2024 Actual — Source: PFC Capacity Analysis)</t>
        </is>
      </c>
    </row>
    <row r="32" ht="28" customHeight="1">
      <c r="A32" s="12" t="inlineStr">
        <is>
          <t>Customer</t>
        </is>
      </c>
      <c r="B32" s="12" t="inlineStr">
        <is>
          <t>Production Hours</t>
        </is>
      </c>
      <c r="C32" s="12" t="inlineStr">
        <is>
          <t>% of Total Hours</t>
        </is>
      </c>
      <c r="D32" s="12" t="inlineStr">
        <is>
          <t>Revenue ($)</t>
        </is>
      </c>
      <c r="E32" s="12" t="inlineStr">
        <is>
          <t>Revenue/Hour ($)</t>
        </is>
      </c>
      <c r="F32" s="12" t="inlineStr">
        <is>
          <t>Notes</t>
        </is>
      </c>
    </row>
    <row r="33">
      <c r="A33" s="14" t="inlineStr">
        <is>
          <t>Boeing Commercial Parts</t>
        </is>
      </c>
      <c r="B33" s="109" t="n">
        <v>14247</v>
      </c>
      <c r="C33" s="110" t="n">
        <v>0.338</v>
      </c>
      <c r="D33" s="109" t="n">
        <v>2847000</v>
      </c>
      <c r="E33" s="121" t="n">
        <v>199.85</v>
      </c>
      <c r="F33" s="17" t="inlineStr">
        <is>
          <t>737 MAX brackets, structural; Wing Attach Bracket (WI-2847-A)</t>
        </is>
      </c>
    </row>
    <row r="34">
      <c r="A34" s="19" t="inlineStr">
        <is>
          <t>Lockheed F-35 Components</t>
        </is>
      </c>
      <c r="B34" s="108" t="n">
        <v>10842</v>
      </c>
      <c r="C34" s="31" t="n">
        <v>0.257</v>
      </c>
      <c r="D34" s="108" t="n">
        <v>2421000</v>
      </c>
      <c r="E34" s="122" t="n">
        <v>223.32</v>
      </c>
      <c r="F34" s="22" t="inlineStr">
        <is>
          <t>USML Cat VIII(a); ITAR controlled; F-35 wing spar fittings</t>
        </is>
      </c>
    </row>
    <row r="35">
      <c r="A35" s="14" t="inlineStr">
        <is>
          <t>Spirit Fuselage Systems</t>
        </is>
      </c>
      <c r="B35" s="109" t="n">
        <v>7124</v>
      </c>
      <c r="C35" s="110" t="n">
        <v>0.169</v>
      </c>
      <c r="D35" s="109" t="n">
        <v>1284000</v>
      </c>
      <c r="E35" s="121" t="n">
        <v>180.24</v>
      </c>
      <c r="F35" s="17" t="inlineStr">
        <is>
          <t>Fuselage frame fittings; 737 fuselage supply chain</t>
        </is>
      </c>
    </row>
    <row r="36">
      <c r="A36" s="19" t="inlineStr">
        <is>
          <t>Textron Aviation Parts</t>
        </is>
      </c>
      <c r="B36" s="108" t="n">
        <v>4687</v>
      </c>
      <c r="C36" s="31" t="n">
        <v>0.111</v>
      </c>
      <c r="D36" s="108" t="n">
        <v>894000</v>
      </c>
      <c r="E36" s="122" t="n">
        <v>190.72</v>
      </c>
      <c r="F36" s="22" t="inlineStr">
        <is>
          <t>Business jet structural components</t>
        </is>
      </c>
    </row>
    <row r="37">
      <c r="A37" s="14" t="inlineStr">
        <is>
          <t>Northrop Grumman Defense</t>
        </is>
      </c>
      <c r="B37" s="109" t="n">
        <v>3024</v>
      </c>
      <c r="C37" s="110" t="n">
        <v>0.07199999999999999</v>
      </c>
      <c r="D37" s="109" t="n">
        <v>647000</v>
      </c>
      <c r="E37" s="121" t="n">
        <v>213.95</v>
      </c>
      <c r="F37" s="17" t="inlineStr">
        <is>
          <t>Defense programs; high-value machined parts</t>
        </is>
      </c>
    </row>
    <row r="38">
      <c r="A38" s="19" t="inlineStr">
        <is>
          <t>Gulfstream Business Jets</t>
        </is>
      </c>
      <c r="B38" s="108" t="n">
        <v>1847</v>
      </c>
      <c r="C38" s="31" t="n">
        <v>0.044</v>
      </c>
      <c r="D38" s="108" t="n">
        <v>424000</v>
      </c>
      <c r="E38" s="122" t="n">
        <v>229.56</v>
      </c>
      <c r="F38" s="22" t="inlineStr">
        <is>
          <t>G450/G550 parts; PMA PQ7489C active</t>
        </is>
      </c>
    </row>
    <row r="39">
      <c r="A39" s="14" t="inlineStr">
        <is>
          <t>Others</t>
        </is>
      </c>
      <c r="B39" s="109" t="n">
        <v>396</v>
      </c>
      <c r="C39" s="110" t="n">
        <v>0.008999999999999999</v>
      </c>
      <c r="D39" s="109" t="n">
        <v>84000</v>
      </c>
      <c r="E39" s="121" t="n">
        <v>212.12</v>
      </c>
      <c r="F39" s="17" t="inlineStr">
        <is>
          <t>Miscellaneous customers</t>
        </is>
      </c>
    </row>
    <row r="40">
      <c r="A40" s="24" t="inlineStr">
        <is>
          <t>TOTAL</t>
        </is>
      </c>
      <c r="B40" s="111" t="n">
        <v>42167</v>
      </c>
      <c r="C40" s="112" t="n">
        <v>1</v>
      </c>
      <c r="D40" s="111" t="n">
        <v>8601000</v>
      </c>
      <c r="E40" s="123" t="n">
        <v>203.99</v>
      </c>
      <c r="F40" s="26" t="inlineStr">
        <is>
          <t>2024A total production hours (vs 53,020 available = 79.5% utilization)</t>
        </is>
      </c>
    </row>
  </sheetData>
  <mergeCells count="5">
    <mergeCell ref="A2:I2"/>
    <mergeCell ref="A1:I1"/>
    <mergeCell ref="A17:I17"/>
    <mergeCell ref="A31:I31"/>
    <mergeCell ref="A4:I4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J35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6" customWidth="1" min="1" max="1"/>
    <col width="10" customWidth="1" min="2" max="2"/>
    <col width="20" customWidth="1" min="3" max="3"/>
    <col width="30" customWidth="1" min="4" max="4"/>
    <col width="28" customWidth="1" min="5" max="5"/>
    <col width="52" customWidth="1" min="6" max="6"/>
    <col width="30" customWidth="1" min="7" max="7"/>
    <col width="30" customWidth="1" min="8" max="8"/>
  </cols>
  <sheetData>
    <row r="1" ht="30" customHeight="1">
      <c r="A1" s="9" t="inlineStr">
        <is>
          <t>AI BIZ GURU — Agent QA Template &amp; Aerospace-Specific Prompt Corrections</t>
        </is>
      </c>
    </row>
    <row r="2" ht="30" customHeight="1">
      <c r="A2" s="11" t="inlineStr">
        <is>
          <t>Industry Case: Precision Flight Components, Inc. | Tier 2 Aerospace Mfg | Mesa, AZ | Private | Exit-Stage</t>
        </is>
      </c>
    </row>
    <row r="4" ht="20" customHeight="1">
      <c r="A4" s="11" t="inlineStr">
        <is>
          <t>AGENT EVALUATION SCORING GRID</t>
        </is>
      </c>
    </row>
    <row r="5" ht="28" customHeight="1">
      <c r="A5" s="29" t="inlineStr">
        <is>
          <t>Agent</t>
        </is>
      </c>
      <c r="B5" s="29" t="inlineStr">
        <is>
          <t>Report File</t>
        </is>
      </c>
      <c r="C5" s="29" t="inlineStr">
        <is>
          <t>Data Relevance
(1-5)</t>
        </is>
      </c>
      <c r="D5" s="29" t="inlineStr">
        <is>
          <t>Data Accuracy
(1-5)</t>
        </is>
      </c>
      <c r="E5" s="29" t="inlineStr">
        <is>
          <t>Hallucination
(1-5)</t>
        </is>
      </c>
      <c r="F5" s="29" t="inlineStr">
        <is>
          <t>Data Availability</t>
        </is>
      </c>
      <c r="G5" s="29" t="inlineStr">
        <is>
          <t>Duplication
(1-5)</t>
        </is>
      </c>
      <c r="H5" s="29" t="inlineStr">
        <is>
          <t>Score %</t>
        </is>
      </c>
      <c r="I5" s="29" t="inlineStr">
        <is>
          <t>Key Issues — Aerospace Context</t>
        </is>
      </c>
      <c r="J5" s="29" t="inlineStr">
        <is>
          <t>Prompt Correction Priority</t>
        </is>
      </c>
    </row>
    <row r="6" ht="28" customHeight="1">
      <c r="A6" s="72" t="inlineStr">
        <is>
          <t>Financial Health</t>
        </is>
      </c>
      <c r="B6" s="124" t="n"/>
      <c r="C6" s="125" t="n"/>
      <c r="D6" s="125" t="n"/>
      <c r="E6" s="125" t="n"/>
      <c r="F6" s="125" t="n"/>
      <c r="G6" s="125" t="n"/>
      <c r="H6" s="126">
        <f>IFERROR(AVERAGE(C6:G6)*20,"")</f>
        <v/>
      </c>
      <c r="I6" s="127" t="n"/>
      <c r="J6" s="127" t="n"/>
    </row>
    <row r="7" ht="28" customHeight="1">
      <c r="A7" s="128" t="inlineStr">
        <is>
          <t>Revenue Forecasting</t>
        </is>
      </c>
      <c r="B7" s="129" t="n"/>
      <c r="C7" s="125" t="n"/>
      <c r="D7" s="125" t="n"/>
      <c r="E7" s="125" t="n"/>
      <c r="F7" s="125" t="n"/>
      <c r="G7" s="125" t="n"/>
      <c r="H7" s="130">
        <f>IFERROR(AVERAGE(C7:G7)*20,"")</f>
        <v/>
      </c>
      <c r="I7" s="131" t="n"/>
      <c r="J7" s="131" t="n"/>
    </row>
    <row r="8" ht="28" customHeight="1">
      <c r="A8" s="72" t="inlineStr">
        <is>
          <t>Workflow Optimization</t>
        </is>
      </c>
      <c r="B8" s="124" t="n"/>
      <c r="C8" s="125" t="n"/>
      <c r="D8" s="125" t="n"/>
      <c r="E8" s="125" t="n"/>
      <c r="F8" s="125" t="n"/>
      <c r="G8" s="125" t="n"/>
      <c r="H8" s="126">
        <f>IFERROR(AVERAGE(C8:G8)*20,"")</f>
        <v/>
      </c>
      <c r="I8" s="127" t="n"/>
      <c r="J8" s="127" t="n"/>
    </row>
    <row r="9" ht="28" customHeight="1">
      <c r="A9" s="128" t="inlineStr">
        <is>
          <t>KPIs Pyramid</t>
        </is>
      </c>
      <c r="B9" s="129" t="n"/>
      <c r="C9" s="125" t="n"/>
      <c r="D9" s="125" t="n"/>
      <c r="E9" s="125" t="n"/>
      <c r="F9" s="125" t="n"/>
      <c r="G9" s="125" t="n"/>
      <c r="H9" s="130">
        <f>IFERROR(AVERAGE(C9:G9)*20,"")</f>
        <v/>
      </c>
      <c r="I9" s="131" t="n"/>
      <c r="J9" s="131" t="n"/>
    </row>
    <row r="10" ht="28" customHeight="1">
      <c r="A10" s="72" t="inlineStr">
        <is>
          <t>Valuation Analysis</t>
        </is>
      </c>
      <c r="B10" s="124" t="n"/>
      <c r="C10" s="125" t="n"/>
      <c r="D10" s="125" t="n"/>
      <c r="E10" s="125" t="n"/>
      <c r="F10" s="125" t="n"/>
      <c r="G10" s="125" t="n"/>
      <c r="H10" s="126">
        <f>IFERROR(AVERAGE(C10:G10)*20,"")</f>
        <v/>
      </c>
      <c r="I10" s="127" t="n"/>
      <c r="J10" s="127" t="n"/>
    </row>
    <row r="11" ht="28" customHeight="1">
      <c r="A11" s="128" t="inlineStr">
        <is>
          <t>Fraud Audit</t>
        </is>
      </c>
      <c r="B11" s="129" t="n"/>
      <c r="C11" s="125" t="n"/>
      <c r="D11" s="125" t="n"/>
      <c r="E11" s="125" t="n"/>
      <c r="F11" s="125" t="n"/>
      <c r="G11" s="125" t="n"/>
      <c r="H11" s="130">
        <f>IFERROR(AVERAGE(C11:G11)*20,"")</f>
        <v/>
      </c>
      <c r="I11" s="131" t="n"/>
      <c r="J11" s="131" t="n"/>
    </row>
    <row r="12" ht="28" customHeight="1">
      <c r="A12" s="72" t="inlineStr">
        <is>
          <t>Business Plan Excellence</t>
        </is>
      </c>
      <c r="B12" s="124" t="n"/>
      <c r="C12" s="125" t="n"/>
      <c r="D12" s="125" t="n"/>
      <c r="E12" s="125" t="n"/>
      <c r="F12" s="125" t="n"/>
      <c r="G12" s="125" t="n"/>
      <c r="H12" s="126">
        <f>IFERROR(AVERAGE(C12:G12)*20,"")</f>
        <v/>
      </c>
      <c r="I12" s="127" t="n"/>
      <c r="J12" s="127" t="n"/>
    </row>
    <row r="13" ht="28" customHeight="1">
      <c r="A13" s="128" t="inlineStr">
        <is>
          <t>Customer Retention</t>
        </is>
      </c>
      <c r="B13" s="129" t="n"/>
      <c r="C13" s="125" t="n"/>
      <c r="D13" s="125" t="n"/>
      <c r="E13" s="125" t="n"/>
      <c r="F13" s="125" t="n"/>
      <c r="G13" s="125" t="n"/>
      <c r="H13" s="130">
        <f>IFERROR(AVERAGE(C13:G13)*20,"")</f>
        <v/>
      </c>
      <c r="I13" s="131" t="n"/>
      <c r="J13" s="131" t="n"/>
    </row>
    <row r="14" ht="28" customHeight="1">
      <c r="A14" s="72" t="inlineStr">
        <is>
          <t>Market Benchmarking</t>
        </is>
      </c>
      <c r="B14" s="124" t="n"/>
      <c r="C14" s="125" t="n"/>
      <c r="D14" s="125" t="n"/>
      <c r="E14" s="125" t="n"/>
      <c r="F14" s="125" t="n"/>
      <c r="G14" s="125" t="n"/>
      <c r="H14" s="126">
        <f>IFERROR(AVERAGE(C14:G14)*20,"")</f>
        <v/>
      </c>
      <c r="I14" s="127" t="n"/>
      <c r="J14" s="127" t="n"/>
    </row>
    <row r="15" ht="28" customHeight="1">
      <c r="A15" s="128" t="inlineStr">
        <is>
          <t>Cost Optimization</t>
        </is>
      </c>
      <c r="B15" s="129" t="n"/>
      <c r="C15" s="125" t="n"/>
      <c r="D15" s="125" t="n"/>
      <c r="E15" s="125" t="n"/>
      <c r="F15" s="125" t="n"/>
      <c r="G15" s="125" t="n"/>
      <c r="H15" s="130">
        <f>IFERROR(AVERAGE(C15:G15)*20,"")</f>
        <v/>
      </c>
      <c r="I15" s="131" t="n"/>
      <c r="J15" s="131" t="n"/>
    </row>
    <row r="16" ht="28" customHeight="1">
      <c r="A16" s="72" t="inlineStr">
        <is>
          <t>Sales Conversion</t>
        </is>
      </c>
      <c r="B16" s="124" t="n"/>
      <c r="C16" s="125" t="n"/>
      <c r="D16" s="125" t="n"/>
      <c r="E16" s="125" t="n"/>
      <c r="F16" s="125" t="n"/>
      <c r="G16" s="125" t="n"/>
      <c r="H16" s="126">
        <f>IFERROR(AVERAGE(C16:G16)*20,"")</f>
        <v/>
      </c>
      <c r="I16" s="127" t="n"/>
      <c r="J16" s="127" t="n"/>
    </row>
    <row r="17" ht="28" customHeight="1">
      <c r="A17" s="128" t="inlineStr">
        <is>
          <t>Employee Productivity</t>
        </is>
      </c>
      <c r="B17" s="129" t="n"/>
      <c r="C17" s="125" t="n"/>
      <c r="D17" s="125" t="n"/>
      <c r="E17" s="125" t="n"/>
      <c r="F17" s="125" t="n"/>
      <c r="G17" s="125" t="n"/>
      <c r="H17" s="130">
        <f>IFERROR(AVERAGE(C17:G17)*20,"")</f>
        <v/>
      </c>
      <c r="I17" s="131" t="n"/>
      <c r="J17" s="131" t="n"/>
    </row>
    <row r="18" ht="28" customHeight="1">
      <c r="A18" s="72" t="inlineStr">
        <is>
          <t>Funding Readiness</t>
        </is>
      </c>
      <c r="B18" s="124" t="n"/>
      <c r="C18" s="125" t="n"/>
      <c r="D18" s="125" t="n"/>
      <c r="E18" s="125" t="n"/>
      <c r="F18" s="125" t="n"/>
      <c r="G18" s="125" t="n"/>
      <c r="H18" s="126">
        <f>IFERROR(AVERAGE(C18:G18)*20,"")</f>
        <v/>
      </c>
      <c r="I18" s="127" t="n"/>
      <c r="J18" s="127" t="n"/>
    </row>
    <row r="19" ht="28" customHeight="1">
      <c r="A19" s="128" t="inlineStr">
        <is>
          <t>Regulatory Compliance</t>
        </is>
      </c>
      <c r="B19" s="129" t="n"/>
      <c r="C19" s="125" t="n"/>
      <c r="D19" s="125" t="n"/>
      <c r="E19" s="125" t="n"/>
      <c r="F19" s="125" t="n"/>
      <c r="G19" s="125" t="n"/>
      <c r="H19" s="130">
        <f>IFERROR(AVERAGE(C19:G19)*20,"")</f>
        <v/>
      </c>
      <c r="I19" s="131" t="n"/>
      <c r="J19" s="131" t="n"/>
    </row>
    <row r="20" ht="28" customHeight="1">
      <c r="A20" s="72" t="inlineStr">
        <is>
          <t>Digital Marketing</t>
        </is>
      </c>
      <c r="B20" s="124" t="n"/>
      <c r="C20" s="125" t="n"/>
      <c r="D20" s="125" t="n"/>
      <c r="E20" s="125" t="n"/>
      <c r="F20" s="125" t="n"/>
      <c r="G20" s="125" t="n"/>
      <c r="H20" s="126">
        <f>IFERROR(AVERAGE(C20:G20)*20,"")</f>
        <v/>
      </c>
      <c r="I20" s="127" t="n"/>
      <c r="J20" s="127" t="n"/>
    </row>
    <row r="21" ht="28" customHeight="1">
      <c r="A21" s="128" t="inlineStr">
        <is>
          <t>Manufacturing Efficiency</t>
        </is>
      </c>
      <c r="B21" s="129" t="n"/>
      <c r="C21" s="125" t="n"/>
      <c r="D21" s="125" t="n"/>
      <c r="E21" s="125" t="n"/>
      <c r="F21" s="125" t="n"/>
      <c r="G21" s="125" t="n"/>
      <c r="H21" s="130">
        <f>IFERROR(AVERAGE(C21:G21)*20,"")</f>
        <v/>
      </c>
      <c r="I21" s="131" t="n"/>
      <c r="J21" s="131" t="n"/>
    </row>
    <row r="22" ht="28" customHeight="1">
      <c r="A22" s="72" t="inlineStr">
        <is>
          <t>Operations Excellence</t>
        </is>
      </c>
      <c r="B22" s="124" t="n"/>
      <c r="C22" s="125" t="n"/>
      <c r="D22" s="125" t="n"/>
      <c r="E22" s="125" t="n"/>
      <c r="F22" s="125" t="n"/>
      <c r="G22" s="125" t="n"/>
      <c r="H22" s="126">
        <f>IFERROR(AVERAGE(C22:G22)*20,"")</f>
        <v/>
      </c>
      <c r="I22" s="127" t="n"/>
      <c r="J22" s="127" t="n"/>
    </row>
    <row r="23" ht="28" customHeight="1">
      <c r="A23" s="128" t="inlineStr">
        <is>
          <t>Supply Chain Optimization</t>
        </is>
      </c>
      <c r="B23" s="129" t="n"/>
      <c r="C23" s="125" t="n"/>
      <c r="D23" s="125" t="n"/>
      <c r="E23" s="125" t="n"/>
      <c r="F23" s="125" t="n"/>
      <c r="G23" s="125" t="n"/>
      <c r="H23" s="130">
        <f>IFERROR(AVERAGE(C23:G23)*20,"")</f>
        <v/>
      </c>
      <c r="I23" s="131" t="n"/>
      <c r="J23" s="131" t="n"/>
    </row>
    <row r="24" ht="28" customHeight="1">
      <c r="A24" s="72" t="inlineStr">
        <is>
          <t>Pricing Strategy</t>
        </is>
      </c>
      <c r="B24" s="124" t="n"/>
      <c r="C24" s="125" t="n"/>
      <c r="D24" s="125" t="n"/>
      <c r="E24" s="125" t="n"/>
      <c r="F24" s="125" t="n"/>
      <c r="G24" s="125" t="n"/>
      <c r="H24" s="126">
        <f>IFERROR(AVERAGE(C24:G24)*20,"")</f>
        <v/>
      </c>
      <c r="I24" s="127" t="n"/>
      <c r="J24" s="127" t="n"/>
    </row>
    <row r="27" ht="22" customHeight="1">
      <c r="A27" s="132" t="inlineStr">
        <is>
          <t>PFC-SPECIFIC PROMPT ENGINEERING CORRECTIONS — 7 Critical Fixes</t>
        </is>
      </c>
    </row>
    <row r="28" ht="28" customHeight="1">
      <c r="A28" s="12" t="inlineStr">
        <is>
          <t>Fix #</t>
        </is>
      </c>
      <c r="B28" s="12" t="inlineStr">
        <is>
          <t>Priority</t>
        </is>
      </c>
      <c r="C28" s="12" t="inlineStr">
        <is>
          <t>Agent(s)</t>
        </is>
      </c>
      <c r="D28" s="12" t="inlineStr">
        <is>
          <t>Problem (from PFC case)</t>
        </is>
      </c>
      <c r="E28" s="12" t="inlineStr">
        <is>
          <t>Root Cause</t>
        </is>
      </c>
      <c r="F28" s="12" t="inlineStr">
        <is>
          <t>Corrected Prompt (Add This)</t>
        </is>
      </c>
      <c r="G28" s="12" t="inlineStr">
        <is>
          <t>Test with PFC Data</t>
        </is>
      </c>
      <c r="H28" s="12" t="inlineStr">
        <is>
          <t>Expected Output</t>
        </is>
      </c>
    </row>
    <row r="29" ht="88" customHeight="1">
      <c r="A29" s="133" t="n">
        <v>1</v>
      </c>
      <c r="B29" s="133" t="inlineStr">
        <is>
          <t>CRITICAL</t>
        </is>
      </c>
      <c r="C29" s="134" t="inlineStr">
        <is>
          <t>Revenue Forecasting, Financial Health</t>
        </is>
      </c>
      <c r="D29" s="134" t="inlineStr">
        <is>
          <t>Agent uses generic 5% revenue growth (sector average) instead of PFC's documented 17.3% CAGR plan. Projects $24.6M for 2025 instead of $28.1M. Uses generic aerospace margin benchmarks instead of PFC actual 35.2% GM.</t>
        </is>
      </c>
      <c r="E29" s="134" t="inlineStr">
        <is>
          <t>No mandatory data extraction before generating projections. Prompt defaults to sector CAGR without searching for company-specific plan. This was flagged as the core failure in PFC Valuation Agent evaluation (actual 17.3% CAGR vs agent's 5%).</t>
        </is>
      </c>
      <c r="F29" s="134" t="inlineStr">
        <is>
          <t>MANDATORY: Before any revenue projection, extract from project knowledge: (1) 'revenue 2024 2025 target' → PFC documented: $23.4M (2024A), $28.1M (2025P), 17.3% CAGR. (2) 'EBITDA margin target' → 15.4% (2024A) expanding to 21.9% (2029). (3) 'customer segment Boeing Lockheed Spirit' → exact revenue by customer. Use THESE numbers. Never use generic 5-7% aerospace sector average.</t>
        </is>
      </c>
      <c r="G29" s="134" t="inlineStr">
        <is>
          <t>Ask Revenue Forecasting agent: 'Project PFC revenue 2025-2029'</t>
        </is>
      </c>
      <c r="H29" s="134" t="inlineStr">
        <is>
          <t>Agent outputs: 2025=$28.1M, 2026=$34.2M, 2027=$41.0M, 2028=$46.8M, 2029=$52.0M. References PFC Strategic Plan Section 7. Does NOT use generic 5% growth.</t>
        </is>
      </c>
    </row>
    <row r="30" ht="88" customHeight="1">
      <c r="A30" s="133" t="n">
        <v>2</v>
      </c>
      <c r="B30" s="133" t="inlineStr">
        <is>
          <t>CRITICAL</t>
        </is>
      </c>
      <c r="C30" s="134" t="inlineStr">
        <is>
          <t>Valuation Analysis</t>
        </is>
      </c>
      <c r="D30" s="134" t="inlineStr">
        <is>
          <t>Agent produces $22-26M enterprise value using generic SME multiples (4-6x EBITDA on 2024A figures). PFC's documented exit target is $75-100M at 2029 (6.5-8.8x 2029E EBITDA of $11.4M). Agent ignores the 5-year growth plan entirely.</t>
        </is>
      </c>
      <c r="E30" s="134" t="inlineStr">
        <is>
          <t>Valuation agent uses trailing EBITDA (2024A $3.6M × 6x = $21.6M) instead of forward EBITDA at exit (2029E $11.4M × 6.5-8.8x). No instruction to consider strategic exit timing vs. current snapshot.</t>
        </is>
      </c>
      <c r="F30" s="134" t="inlineStr">
        <is>
          <t>AEROSPACE VALUATION MODULE: For exit-stage aerospace Tier 2 suppliers: (1) Use FORWARD EBITDA at exit year (2029E = $11.4M), not trailing 2024A $3.6M. (2) Apply aerospace Tier 2 private company multiples: 6-9x EBITDA (PFC target: 6.5-8.8x). (3) Strategic buyer premium: TransDigm/Howmet typically pay 8-12x for defensible Tier 2 suppliers. (4) PFC documented target: $75-100M EV = 6.5-8.8x 2029E EBITDA. Backlog quality ($25.4M contracted) is a key value driver.</t>
        </is>
      </c>
      <c r="G30" s="134" t="inlineStr">
        <is>
          <t>Ask Valuation Agent for PFC enterprise value.</t>
        </is>
      </c>
      <c r="H30" s="134" t="inlineStr">
        <is>
          <t>Agent presents EV range $74-100M (6.5-8.8x 2029E). Notes exit timing 2029. References $25.4M backlog. Identifies Howmet/TransDigm/PE as buyer universe. Does NOT anchor on 2024A EBITDA of $3.6M.</t>
        </is>
      </c>
    </row>
    <row r="31" ht="88" customHeight="1">
      <c r="A31" s="133" t="n">
        <v>3</v>
      </c>
      <c r="B31" s="133" t="inlineStr">
        <is>
          <t>CRITICAL</t>
        </is>
      </c>
      <c r="C31" s="134" t="inlineStr">
        <is>
          <t>Funding Readiness</t>
        </is>
      </c>
      <c r="D31" s="134" t="inlineStr">
        <is>
          <t>Funding Readiness agent scores PFC 85/100 as 'venture-fundable startup' recommending Series A / angel round. PFC has $23.4M revenue, 15 consecutive profitable years, $2.8M cash, and is preparing for a strategic SALE, not equity fundraising.</t>
        </is>
      </c>
      <c r="E31" s="134" t="inlineStr">
        <is>
          <t>Funding Readiness template assumes growth-stage fundraising. No stage detection. No distinction between raising capital (not needed) vs. positioning for strategic sale (PFC's actual need). This was the SEVERE HALLUCINATION flagged in PFC evaluation (85/100 funding score called out as nonsensical for PFC).</t>
        </is>
      </c>
      <c r="F31" s="134" t="inlineStr">
        <is>
          <t>STAGE DETECTION MANDATORY: (1) PFC revenue $23.4M + 15 profitable years + $2.8M cash + $3M undrawn credit = NO EXTERNAL FUNDING NEEDED. (2) PFC's 'funding readiness' = M&amp;A EXIT READINESS, not VC/PE fundraising. (3) Correct framework: Assess data room completeness (Intralinks VDR ✓), contract status (LTA renewals), financial audit (target 2027), IP documentation (3 patents ✓), buyer relationships (banker 2026). (4) NEVER recommend angel, seed, Series A, or crowdfunding for a $23M profitable manufacturer.</t>
        </is>
      </c>
      <c r="G31" s="134" t="inlineStr">
        <is>
          <t>Ask Funding Readiness agent to assess PFC.</t>
        </is>
      </c>
      <c r="H31" s="134" t="inlineStr">
        <is>
          <t>Agent focuses on M&amp;A exit readiness: data room status, Lockheed LTA renewal risk, Boeing LTA conversion, audit upgrade timeline, CEO succession risk. Does NOT recommend VC funding or score as startup.</t>
        </is>
      </c>
    </row>
    <row r="32" ht="88" customHeight="1">
      <c r="A32" s="133" t="n">
        <v>4</v>
      </c>
      <c r="B32" s="133" t="inlineStr">
        <is>
          <t>CRITICAL</t>
        </is>
      </c>
      <c r="C32" s="134" t="inlineStr">
        <is>
          <t>Regulatory Compliance, Manufacturing Efficiency</t>
        </is>
      </c>
      <c r="D32" s="134" t="inlineStr">
        <is>
          <t>Compliance agent produces generic ISO/OSHA checklist. Misses PFC's specific obligations: ITAR Registration M36847 (annual renewal March 2025), NADCAP dual renewals (HT + NDT both expire June 2025), FAA Production Certificate annual report (due Jan 31), CMMC Level 2 deadline (Q2 2025 = gates all new defense business).</t>
        </is>
      </c>
      <c r="E32" s="134" t="inlineStr">
        <is>
          <t>Generic compliance framework lacks aerospace-specific regulatory knowledge. No ITAR, NADCAP, FAA, or CMMC modules. No instruction to identify time-sensitive renewal obligations.</t>
        </is>
      </c>
      <c r="F32" s="134" t="inlineStr">
        <is>
          <t>AEROSPACE COMPLIANCE MODULE: For U.S. aerospace Tier 2 manufacturers, MANDATORY obligations: (1) ITAR: DDTC Registration M36847 — annual renewal March 2025, fee $2,250. Empowered Official: Robert Chen. Zero violations history. (2) NADCAP HT: expires June 12, 2025 — renewal audit May 2025. (3) NADCAP NDT: expires June 14, 2025 — renewal audit May 2025. (4) FAA PC 21J-489: annual report due Jan 31, 2025. (5) CMMC Level 2: Q2 2025 deadline — gates ALL new DOD contracts. (6) AS9100D: next surveillance audit 2025. Never produce generic ISO-only checklist for aerospace.</t>
        </is>
      </c>
      <c r="G32" s="134" t="inlineStr">
        <is>
          <t>Ask Compliance agent for PFC regulatory status.</t>
        </is>
      </c>
      <c r="H32" s="134" t="inlineStr">
        <is>
          <t>Agent identifies all 5 time-sensitive obligations with exact dates. Notes CMMC as business-critical gating factor. References M36847, 21J-489, NADCAP cert numbers. Does NOT produce generic OSHA/EPA list only.</t>
        </is>
      </c>
    </row>
    <row r="33" ht="88" customHeight="1">
      <c r="A33" s="135" t="n">
        <v>5</v>
      </c>
      <c r="B33" s="135" t="inlineStr">
        <is>
          <t>IMPORTANT</t>
        </is>
      </c>
      <c r="C33" s="136" t="inlineStr">
        <is>
          <t>Manufacturing Efficiency, Operations Excellence</t>
        </is>
      </c>
      <c r="D33" s="136" t="inlineStr">
        <is>
          <t>Manufacturing agent recommends pushing 5-axis OEE to 90%+ and overall utilization to 95%. For PFC, 5-axis is already at 91.8% utilization and IS the primary bottleneck. Increasing utilization further without adding capacity = customer delivery failures.</t>
        </is>
      </c>
      <c r="E33" s="136" t="inlineStr">
        <is>
          <t>Generic OEE optimization framework. No context that PFC's 5-axis is already OVER-UTILIZED and is the documented primary business constraint (turning away $2.4M/yr). Recommends what would worsen the problem.</t>
        </is>
      </c>
      <c r="F33" s="136" t="inlineStr">
        <is>
          <t>PFC CAPACITY CONTEXT: (1) PFC 5-axis is at 91.8% utilization (vs 4,490 available hours). This IS the bottleneck — do not recommend further utilization improvement. (2) The recommendation must be: ADD CAPACITY (4th 5-axis machine, $550K, 2.8-month payback, +$2.4M revenue/yr). (3) Horizontal CNC at 92.1% = 2nd bottleneck. (4) Overall utilization 79.5% has headroom only in 3-axis, turning centers, NDT. (5) OEE 82.4% on 5-axis is appropriate for job-shop aerospace; target is 80-85%, not 90%+. (6) $2.4M/yr is being turned away — capacity expansion is Priority 1 operational action.</t>
        </is>
      </c>
      <c r="G33" s="136" t="inlineStr">
        <is>
          <t>Ask Manufacturing Efficiency agent to improve PFC production.</t>
        </is>
      </c>
      <c r="H33" s="136" t="inlineStr">
        <is>
          <t>Agent recommends adding 4th 5-axis machine ($550K, ROI 436% Year 1). Notes 5-axis is bottleneck at 91.8%. Does NOT recommend squeezing existing machines to 95%+ utilization.</t>
        </is>
      </c>
    </row>
    <row r="34" ht="88" customHeight="1">
      <c r="A34" s="135" t="n">
        <v>6</v>
      </c>
      <c r="B34" s="135" t="inlineStr">
        <is>
          <t>IMPORTANT</t>
        </is>
      </c>
      <c r="C34" s="136" t="inlineStr">
        <is>
          <t>KPIs Pyramid, Customer Retention</t>
        </is>
      </c>
      <c r="D34" s="136" t="inlineStr">
        <is>
          <t>KPI agent uses generic manufacturing KPIs (defect rate as %, inventory DSO generic targets). Misses PFC's aerospace-specific metrics: PPM defect rate (247 vs 500-800 industry), NADCAP compliance status, ITAR training completion (100%), customer supplier status (Boeing 'Preferred', Lockheed 'Gold'), contracted backlog coverage.</t>
        </is>
      </c>
      <c r="E34" s="136" t="inlineStr">
        <is>
          <t>KPI template has no aerospace/defense-specific metric library. Generic manufacturing PPM thresholds, generic OTD targets. No instruction to use aerospace quality standards (AS9100D, NADCAP, FAA).</t>
        </is>
      </c>
      <c r="F34" s="136" t="inlineStr">
        <is>
          <t>AEROSPACE KPI LIBRARY: For AS9100D-certified aerospace Tier 2: (1) Defect Rate: Use PPM (not %). PFC = 247 PPM vs industry 500-800 PPM — this IS a competitive advantage, highlight it. (2) OTD: PFC 96.6% vs industry avg 88-92% — competitive advantage. (3) FPY: PFC 94.8% — KEY GAP vs 97% target; SPC deployment is the fix. (4) NADCAP status per commodity (HT Priority 2, NDT Priority 2). (5) Customer supplier ratings: Boeing 'Preferred', Lockheed 'Gold'. (6) ITAR training completion: 100% — required. (7) Contracted backlog as revenue coverage ratio: $25.4M / $23.4M = 108% coverage = strong. (8) Pipeline: $16.6M (Salesforce CRM). (9) CEO succession risk as a KPI.</t>
        </is>
      </c>
      <c r="G34" s="136" t="inlineStr">
        <is>
          <t>Ask KPI Pyramid agent for PFC dashboard.</t>
        </is>
      </c>
      <c r="H34" s="136" t="inlineStr">
        <is>
          <t>Agent reports PPM (247 vs 500-800 benchmark), OTD 96.6% advantage, FPY gap 94.8% vs 97%, NADCAP status, supplier ratings, $25.4M backlog coverage, $16.6M pipeline. Does NOT report generic defect % or generic DSO.</t>
        </is>
      </c>
    </row>
    <row r="35" ht="88" customHeight="1">
      <c r="A35" s="135" t="n">
        <v>7</v>
      </c>
      <c r="B35" s="135" t="inlineStr">
        <is>
          <t>IMPORTANT</t>
        </is>
      </c>
      <c r="C35" s="136" t="inlineStr">
        <is>
          <t>Fraud Audit, Financial Health</t>
        </is>
      </c>
      <c r="D35" s="136" t="inlineStr">
        <is>
          <t>Fraud Audit agent claims PFC has '8 unauthorized vendor payments' and '12 irregular EFTs' — fabricated entirely. PFC has zero litigation history, zero product liability claims in 16 years, clean ITAR record, clean AS9100D audit history. Agent invented fraud where none exists.</t>
        </is>
      </c>
      <c r="E35" s="136" t="inlineStr">
        <is>
          <t>Fraud template copied from Microsoft case evaluation (where severe hallucination was flagged). No company-specific search before generating fraud allegations. Completely fabricated specific fraud incidents are a SEVERE HALLUCINATION.</t>
        </is>
      </c>
      <c r="F35" s="136" t="inlineStr">
        <is>
          <t>MANDATORY ANTI-HALLUCINATION RULE: NEVER generate specific fraud allegations (unauthorized payments, kickbacks, irregular EFTs) without direct source documentation. For PFC: (1) Data room preparation note: 'Zero litigation history' — confirmed Dec 2024. (2) AS9100D audit Nov 2023: 0 major findings. (3) NADCAP audits: 0 major findings. (4) ITAR: Zero violations. (5) FAA inspection Sept 2024: 'No discrepancies noted'. (6) Insurance: 16-year history, no product liability claims. Real fraud RISKS for aerospace SMEs: related-party transactions (family founder), ITAR data handling, government contract billing accuracy — assess these frameworks, but report ONLY what is documented.</t>
        </is>
      </c>
      <c r="G35" s="136" t="inlineStr">
        <is>
          <t>Ask Fraud Audit agent for PFC financial controls assessment.</t>
        </is>
      </c>
      <c r="H35" s="136" t="inlineStr">
        <is>
          <t>Agent notes PFC's clean audit history across all certifications. Identifies ITAR data handling and sole-owner related-party risk as relevant frameworks to assess. Does NOT fabricate specific unauthorized transactions.</t>
        </is>
      </c>
    </row>
  </sheetData>
  <mergeCells count="4">
    <mergeCell ref="A1:I1"/>
    <mergeCell ref="A4:I4"/>
    <mergeCell ref="A27:I27"/>
    <mergeCell ref="A2:I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2026-04-05T21:07:03Z</dcterms:created>
  <dcterms:modified xmlns:dcterms="http://purl.org/dc/terms/" xmlns:xsi="http://www.w3.org/2001/XMLSchema-instance" xsi:type="dcterms:W3CDTF">2026-04-05T21:07:03Z</dcterms:modified>
</cp:coreProperties>
</file>